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/>
  <mc:AlternateContent xmlns:mc="http://schemas.openxmlformats.org/markup-compatibility/2006">
    <mc:Choice Requires="x15">
      <x15ac:absPath xmlns:x15ac="http://schemas.microsoft.com/office/spreadsheetml/2010/11/ac" url="C:\Users\sezerger\Desktop\Curiculum Guides\"/>
    </mc:Choice>
  </mc:AlternateContent>
  <xr:revisionPtr revIDLastSave="0" documentId="13_ncr:1_{412083B2-3D35-4F1D-A2CC-9991FDBE0590}" xr6:coauthVersionLast="47" xr6:coauthVersionMax="47" xr10:uidLastSave="{00000000-0000-0000-0000-000000000000}"/>
  <bookViews>
    <workbookView xWindow="0" yWindow="465" windowWidth="33600" windowHeight="18945" xr2:uid="{00000000-000D-0000-FFFF-FFFF00000000}"/>
  </bookViews>
  <sheets>
    <sheet name="Plant Sci &amp; Biotech" sheetId="1" r:id="rId1"/>
    <sheet name="Course Suggestions" sheetId="2" r:id="rId2"/>
    <sheet name="Lookup tables" sheetId="3" r:id="rId3"/>
  </sheets>
  <definedNames>
    <definedName name="commarray">'Course Suggestions'!$A$4:$E$13</definedName>
    <definedName name="commlist">'Course Suggestions'!$A$3:$A$13</definedName>
    <definedName name="CurrentSemester">'Lookup tables'!$E$6:$I$158</definedName>
    <definedName name="nasarray">'Course Suggestions'!$A$42:$E$55</definedName>
    <definedName name="naslist">'Course Suggestions'!$A$41:$A$55</definedName>
    <definedName name="PSB">#REF!</definedName>
    <definedName name="SemesterDates">'Lookup tables'!$B$6:$E$158</definedName>
    <definedName name="SemesterNumber">'Lookup tables'!$H$6:$K$158</definedName>
    <definedName name="Semesters">'Lookup tables'!$H$6:$H$158</definedName>
    <definedName name="socsciarray">'Course Suggestions'!$A$23:$E$35</definedName>
    <definedName name="socscilist">'Course Suggestions'!$A$22:$A$35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jQXRNVqNeZILQ0b1Vkv4oEiSFJEQ=="/>
    </ext>
  </extLst>
</workbook>
</file>

<file path=xl/calcChain.xml><?xml version="1.0" encoding="utf-8"?>
<calcChain xmlns="http://schemas.openxmlformats.org/spreadsheetml/2006/main">
  <c r="B18" i="1" l="1"/>
  <c r="B17" i="1"/>
  <c r="B28" i="1" l="1"/>
  <c r="B29" i="1"/>
  <c r="C35" i="3" l="1"/>
  <c r="C34" i="3"/>
  <c r="C33" i="3"/>
  <c r="G32" i="3"/>
  <c r="H32" i="3" s="1"/>
  <c r="D32" i="3"/>
  <c r="J32" i="3" s="1"/>
  <c r="G31" i="3"/>
  <c r="H31" i="3" s="1"/>
  <c r="D31" i="3"/>
  <c r="G30" i="3"/>
  <c r="H30" i="3" s="1"/>
  <c r="D30" i="3"/>
  <c r="C29" i="3"/>
  <c r="C28" i="3"/>
  <c r="C27" i="3"/>
  <c r="C24" i="3" s="1"/>
  <c r="C21" i="3" s="1"/>
  <c r="C18" i="3" s="1"/>
  <c r="C15" i="3" s="1"/>
  <c r="C12" i="3" s="1"/>
  <c r="C9" i="3" s="1"/>
  <c r="C6" i="3" s="1"/>
  <c r="C26" i="3"/>
  <c r="C25" i="3"/>
  <c r="C22" i="3" s="1"/>
  <c r="C19" i="3" s="1"/>
  <c r="C16" i="3" s="1"/>
  <c r="C13" i="3" s="1"/>
  <c r="C10" i="3" s="1"/>
  <c r="C7" i="3" s="1"/>
  <c r="C23" i="3"/>
  <c r="C20" i="3" s="1"/>
  <c r="C17" i="3" s="1"/>
  <c r="C14" i="3" s="1"/>
  <c r="C11" i="3" s="1"/>
  <c r="C8" i="3" s="1"/>
  <c r="I7" i="3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I128" i="3" s="1"/>
  <c r="I129" i="3" s="1"/>
  <c r="I130" i="3" s="1"/>
  <c r="I131" i="3" s="1"/>
  <c r="I132" i="3" s="1"/>
  <c r="I133" i="3" s="1"/>
  <c r="I134" i="3" s="1"/>
  <c r="I135" i="3" s="1"/>
  <c r="I136" i="3" s="1"/>
  <c r="I137" i="3" s="1"/>
  <c r="I138" i="3" s="1"/>
  <c r="I139" i="3" s="1"/>
  <c r="I140" i="3" s="1"/>
  <c r="I141" i="3" s="1"/>
  <c r="I142" i="3" s="1"/>
  <c r="I143" i="3" s="1"/>
  <c r="I144" i="3" s="1"/>
  <c r="I145" i="3" s="1"/>
  <c r="I146" i="3" s="1"/>
  <c r="I147" i="3" s="1"/>
  <c r="I148" i="3" s="1"/>
  <c r="I149" i="3" s="1"/>
  <c r="I150" i="3" s="1"/>
  <c r="I151" i="3" s="1"/>
  <c r="I152" i="3" s="1"/>
  <c r="I153" i="3" s="1"/>
  <c r="I154" i="3" s="1"/>
  <c r="I155" i="3" s="1"/>
  <c r="I156" i="3" s="1"/>
  <c r="I157" i="3" s="1"/>
  <c r="I158" i="3" s="1"/>
  <c r="I52" i="1"/>
  <c r="I48" i="1"/>
  <c r="I47" i="1"/>
  <c r="I45" i="1"/>
  <c r="F47" i="1"/>
  <c r="E47" i="1"/>
  <c r="D47" i="1"/>
  <c r="B47" i="1"/>
  <c r="I44" i="1"/>
  <c r="F46" i="1"/>
  <c r="E46" i="1"/>
  <c r="D46" i="1"/>
  <c r="B46" i="1"/>
  <c r="I43" i="1"/>
  <c r="F44" i="1"/>
  <c r="E44" i="1"/>
  <c r="B44" i="1"/>
  <c r="I41" i="1"/>
  <c r="B43" i="1"/>
  <c r="B42" i="1"/>
  <c r="B41" i="1"/>
  <c r="B40" i="1"/>
  <c r="M36" i="1"/>
  <c r="L36" i="1"/>
  <c r="K36" i="1"/>
  <c r="I36" i="1"/>
  <c r="M35" i="1"/>
  <c r="L35" i="1"/>
  <c r="K35" i="1"/>
  <c r="I35" i="1"/>
  <c r="M34" i="1"/>
  <c r="L34" i="1"/>
  <c r="K34" i="1"/>
  <c r="I34" i="1"/>
  <c r="M33" i="1"/>
  <c r="L33" i="1"/>
  <c r="K33" i="1"/>
  <c r="I33" i="1"/>
  <c r="I31" i="1"/>
  <c r="I30" i="1"/>
  <c r="I29" i="1"/>
  <c r="I28" i="1"/>
  <c r="B30" i="1"/>
  <c r="I27" i="1"/>
  <c r="B27" i="1"/>
  <c r="I25" i="1"/>
  <c r="B26" i="1"/>
  <c r="I23" i="1"/>
  <c r="B24" i="1"/>
  <c r="I22" i="1"/>
  <c r="B23" i="1"/>
  <c r="I21" i="1"/>
  <c r="B22" i="1"/>
  <c r="I20" i="1"/>
  <c r="B21" i="1"/>
  <c r="B20" i="1"/>
  <c r="I18" i="1"/>
  <c r="B19" i="1"/>
  <c r="I17" i="1"/>
  <c r="I16" i="1"/>
  <c r="B16" i="1"/>
  <c r="I15" i="1"/>
  <c r="B15" i="1"/>
  <c r="A2" i="1"/>
  <c r="B14" i="1" l="1"/>
  <c r="I14" i="1"/>
  <c r="I40" i="1"/>
  <c r="B39" i="1"/>
  <c r="G6" i="3"/>
  <c r="H6" i="3" s="1"/>
  <c r="D6" i="3"/>
  <c r="J6" i="3" s="1"/>
  <c r="G7" i="3"/>
  <c r="H7" i="3" s="1"/>
  <c r="D7" i="3"/>
  <c r="G8" i="3"/>
  <c r="H8" i="3" s="1"/>
  <c r="D8" i="3"/>
  <c r="G9" i="3"/>
  <c r="H9" i="3" s="1"/>
  <c r="D9" i="3"/>
  <c r="G10" i="3"/>
  <c r="H10" i="3" s="1"/>
  <c r="D10" i="3"/>
  <c r="G11" i="3"/>
  <c r="H11" i="3" s="1"/>
  <c r="D11" i="3"/>
  <c r="G12" i="3"/>
  <c r="H12" i="3" s="1"/>
  <c r="D12" i="3"/>
  <c r="G13" i="3"/>
  <c r="H13" i="3" s="1"/>
  <c r="D13" i="3"/>
  <c r="G14" i="3"/>
  <c r="H14" i="3" s="1"/>
  <c r="D14" i="3"/>
  <c r="G15" i="3"/>
  <c r="H15" i="3" s="1"/>
  <c r="D15" i="3"/>
  <c r="G16" i="3"/>
  <c r="H16" i="3" s="1"/>
  <c r="D16" i="3"/>
  <c r="G17" i="3"/>
  <c r="H17" i="3" s="1"/>
  <c r="D17" i="3"/>
  <c r="G18" i="3"/>
  <c r="H18" i="3" s="1"/>
  <c r="D18" i="3"/>
  <c r="G19" i="3"/>
  <c r="H19" i="3" s="1"/>
  <c r="D19" i="3"/>
  <c r="G20" i="3"/>
  <c r="H20" i="3" s="1"/>
  <c r="D20" i="3"/>
  <c r="G21" i="3"/>
  <c r="H21" i="3" s="1"/>
  <c r="D21" i="3"/>
  <c r="G22" i="3"/>
  <c r="H22" i="3" s="1"/>
  <c r="D22" i="3"/>
  <c r="G23" i="3"/>
  <c r="H23" i="3" s="1"/>
  <c r="D23" i="3"/>
  <c r="G24" i="3"/>
  <c r="H24" i="3" s="1"/>
  <c r="D24" i="3"/>
  <c r="G25" i="3"/>
  <c r="H25" i="3" s="1"/>
  <c r="D25" i="3"/>
  <c r="G26" i="3"/>
  <c r="H26" i="3" s="1"/>
  <c r="D26" i="3"/>
  <c r="G27" i="3"/>
  <c r="H27" i="3" s="1"/>
  <c r="D27" i="3"/>
  <c r="G28" i="3"/>
  <c r="H28" i="3" s="1"/>
  <c r="D28" i="3"/>
  <c r="G29" i="3"/>
  <c r="H29" i="3" s="1"/>
  <c r="D29" i="3"/>
  <c r="J30" i="3"/>
  <c r="E30" i="3"/>
  <c r="K30" i="3" s="1"/>
  <c r="J31" i="3"/>
  <c r="E31" i="3"/>
  <c r="K31" i="3" s="1"/>
  <c r="C36" i="3"/>
  <c r="G33" i="3"/>
  <c r="H33" i="3" s="1"/>
  <c r="D33" i="3"/>
  <c r="C37" i="3"/>
  <c r="G34" i="3"/>
  <c r="H34" i="3" s="1"/>
  <c r="D34" i="3"/>
  <c r="C38" i="3"/>
  <c r="G35" i="3"/>
  <c r="H35" i="3" s="1"/>
  <c r="D35" i="3"/>
  <c r="H6" i="1" l="1"/>
  <c r="H8" i="1" s="1"/>
  <c r="H10" i="1" s="1"/>
  <c r="J35" i="3"/>
  <c r="E34" i="3"/>
  <c r="K34" i="3" s="1"/>
  <c r="C41" i="3"/>
  <c r="G38" i="3"/>
  <c r="H38" i="3" s="1"/>
  <c r="D38" i="3"/>
  <c r="J34" i="3"/>
  <c r="E33" i="3"/>
  <c r="K33" i="3" s="1"/>
  <c r="C40" i="3"/>
  <c r="G37" i="3"/>
  <c r="H37" i="3" s="1"/>
  <c r="D37" i="3"/>
  <c r="J33" i="3"/>
  <c r="E32" i="3"/>
  <c r="K32" i="3" s="1"/>
  <c r="C39" i="3"/>
  <c r="G36" i="3"/>
  <c r="H36" i="3" s="1"/>
  <c r="D36" i="3"/>
  <c r="J29" i="3"/>
  <c r="E29" i="3"/>
  <c r="K29" i="3" s="1"/>
  <c r="E28" i="3"/>
  <c r="K28" i="3" s="1"/>
  <c r="J28" i="3"/>
  <c r="E27" i="3"/>
  <c r="K27" i="3" s="1"/>
  <c r="J27" i="3"/>
  <c r="E26" i="3"/>
  <c r="K26" i="3" s="1"/>
  <c r="J26" i="3"/>
  <c r="E25" i="3"/>
  <c r="K25" i="3" s="1"/>
  <c r="J25" i="3"/>
  <c r="E24" i="3"/>
  <c r="K24" i="3" s="1"/>
  <c r="J24" i="3"/>
  <c r="E23" i="3"/>
  <c r="K23" i="3" s="1"/>
  <c r="J23" i="3"/>
  <c r="E22" i="3"/>
  <c r="K22" i="3" s="1"/>
  <c r="J22" i="3"/>
  <c r="E21" i="3"/>
  <c r="K21" i="3" s="1"/>
  <c r="J21" i="3"/>
  <c r="E20" i="3"/>
  <c r="K20" i="3" s="1"/>
  <c r="J20" i="3"/>
  <c r="E19" i="3"/>
  <c r="K19" i="3" s="1"/>
  <c r="J19" i="3"/>
  <c r="E18" i="3"/>
  <c r="K18" i="3" s="1"/>
  <c r="J18" i="3"/>
  <c r="E17" i="3"/>
  <c r="K17" i="3" s="1"/>
  <c r="J17" i="3"/>
  <c r="E16" i="3"/>
  <c r="K16" i="3" s="1"/>
  <c r="J16" i="3"/>
  <c r="E15" i="3"/>
  <c r="K15" i="3" s="1"/>
  <c r="J15" i="3"/>
  <c r="E14" i="3"/>
  <c r="K14" i="3" s="1"/>
  <c r="J14" i="3"/>
  <c r="E13" i="3"/>
  <c r="K13" i="3" s="1"/>
  <c r="J13" i="3"/>
  <c r="E12" i="3"/>
  <c r="K12" i="3" s="1"/>
  <c r="J12" i="3"/>
  <c r="E11" i="3"/>
  <c r="K11" i="3" s="1"/>
  <c r="J11" i="3"/>
  <c r="E10" i="3"/>
  <c r="K10" i="3" s="1"/>
  <c r="J10" i="3"/>
  <c r="E9" i="3"/>
  <c r="K9" i="3" s="1"/>
  <c r="J9" i="3"/>
  <c r="E8" i="3"/>
  <c r="K8" i="3" s="1"/>
  <c r="J8" i="3"/>
  <c r="E7" i="3"/>
  <c r="K7" i="3" s="1"/>
  <c r="J7" i="3"/>
  <c r="E6" i="3"/>
  <c r="K6" i="3" l="1"/>
  <c r="J36" i="3"/>
  <c r="E35" i="3"/>
  <c r="C42" i="3"/>
  <c r="G39" i="3"/>
  <c r="H39" i="3" s="1"/>
  <c r="D39" i="3"/>
  <c r="J37" i="3"/>
  <c r="E36" i="3"/>
  <c r="K36" i="3" s="1"/>
  <c r="C43" i="3"/>
  <c r="G40" i="3"/>
  <c r="H40" i="3" s="1"/>
  <c r="D40" i="3"/>
  <c r="J38" i="3"/>
  <c r="E37" i="3"/>
  <c r="K37" i="3" s="1"/>
  <c r="C44" i="3"/>
  <c r="G41" i="3"/>
  <c r="H41" i="3" s="1"/>
  <c r="D41" i="3"/>
  <c r="J41" i="3" l="1"/>
  <c r="E40" i="3"/>
  <c r="K40" i="3" s="1"/>
  <c r="C47" i="3"/>
  <c r="G44" i="3"/>
  <c r="H44" i="3" s="1"/>
  <c r="D44" i="3"/>
  <c r="J40" i="3"/>
  <c r="E39" i="3"/>
  <c r="K39" i="3" s="1"/>
  <c r="C46" i="3"/>
  <c r="G43" i="3"/>
  <c r="H43" i="3" s="1"/>
  <c r="D43" i="3"/>
  <c r="J39" i="3"/>
  <c r="E38" i="3"/>
  <c r="K38" i="3" s="1"/>
  <c r="C45" i="3"/>
  <c r="G42" i="3"/>
  <c r="H42" i="3" s="1"/>
  <c r="D42" i="3"/>
  <c r="K35" i="3"/>
  <c r="J42" i="3" l="1"/>
  <c r="E41" i="3"/>
  <c r="C48" i="3"/>
  <c r="G45" i="3"/>
  <c r="H45" i="3" s="1"/>
  <c r="D45" i="3"/>
  <c r="J43" i="3"/>
  <c r="E42" i="3"/>
  <c r="K42" i="3" s="1"/>
  <c r="C49" i="3"/>
  <c r="G46" i="3"/>
  <c r="H46" i="3" s="1"/>
  <c r="D46" i="3"/>
  <c r="J44" i="3"/>
  <c r="E43" i="3"/>
  <c r="K43" i="3" s="1"/>
  <c r="C50" i="3"/>
  <c r="G47" i="3"/>
  <c r="H47" i="3" s="1"/>
  <c r="D47" i="3"/>
  <c r="J47" i="3" l="1"/>
  <c r="E46" i="3"/>
  <c r="K46" i="3" s="1"/>
  <c r="C53" i="3"/>
  <c r="G50" i="3"/>
  <c r="H50" i="3" s="1"/>
  <c r="D50" i="3"/>
  <c r="J46" i="3"/>
  <c r="E45" i="3"/>
  <c r="K45" i="3" s="1"/>
  <c r="C52" i="3"/>
  <c r="G49" i="3"/>
  <c r="H49" i="3" s="1"/>
  <c r="D49" i="3"/>
  <c r="J45" i="3"/>
  <c r="E44" i="3"/>
  <c r="K44" i="3" s="1"/>
  <c r="C51" i="3"/>
  <c r="G48" i="3"/>
  <c r="H48" i="3" s="1"/>
  <c r="D48" i="3"/>
  <c r="K41" i="3"/>
  <c r="J48" i="3" l="1"/>
  <c r="E47" i="3"/>
  <c r="C54" i="3"/>
  <c r="G51" i="3"/>
  <c r="H51" i="3" s="1"/>
  <c r="D51" i="3"/>
  <c r="J49" i="3"/>
  <c r="E48" i="3"/>
  <c r="K48" i="3" s="1"/>
  <c r="C55" i="3"/>
  <c r="G52" i="3"/>
  <c r="H52" i="3" s="1"/>
  <c r="D52" i="3"/>
  <c r="J50" i="3"/>
  <c r="E49" i="3"/>
  <c r="K49" i="3" s="1"/>
  <c r="C56" i="3"/>
  <c r="G53" i="3"/>
  <c r="H53" i="3" s="1"/>
  <c r="D53" i="3"/>
  <c r="J53" i="3" l="1"/>
  <c r="E52" i="3"/>
  <c r="K52" i="3" s="1"/>
  <c r="C59" i="3"/>
  <c r="G56" i="3"/>
  <c r="H56" i="3" s="1"/>
  <c r="D56" i="3"/>
  <c r="J52" i="3"/>
  <c r="E51" i="3"/>
  <c r="K51" i="3" s="1"/>
  <c r="C58" i="3"/>
  <c r="G55" i="3"/>
  <c r="H55" i="3" s="1"/>
  <c r="D55" i="3"/>
  <c r="J51" i="3"/>
  <c r="E50" i="3"/>
  <c r="K50" i="3" s="1"/>
  <c r="C57" i="3"/>
  <c r="G54" i="3"/>
  <c r="H54" i="3" s="1"/>
  <c r="D54" i="3"/>
  <c r="K47" i="3"/>
  <c r="J54" i="3" l="1"/>
  <c r="E53" i="3"/>
  <c r="C60" i="3"/>
  <c r="G57" i="3"/>
  <c r="H57" i="3" s="1"/>
  <c r="D57" i="3"/>
  <c r="J55" i="3"/>
  <c r="E54" i="3"/>
  <c r="K54" i="3" s="1"/>
  <c r="C61" i="3"/>
  <c r="G58" i="3"/>
  <c r="H58" i="3" s="1"/>
  <c r="D58" i="3"/>
  <c r="J56" i="3"/>
  <c r="E55" i="3"/>
  <c r="K55" i="3" s="1"/>
  <c r="C62" i="3"/>
  <c r="G59" i="3"/>
  <c r="H59" i="3" s="1"/>
  <c r="D59" i="3"/>
  <c r="J59" i="3" l="1"/>
  <c r="E58" i="3"/>
  <c r="K58" i="3" s="1"/>
  <c r="C65" i="3"/>
  <c r="G62" i="3"/>
  <c r="H62" i="3" s="1"/>
  <c r="D62" i="3"/>
  <c r="J58" i="3"/>
  <c r="E57" i="3"/>
  <c r="K57" i="3" s="1"/>
  <c r="C64" i="3"/>
  <c r="G61" i="3"/>
  <c r="H61" i="3" s="1"/>
  <c r="D61" i="3"/>
  <c r="J57" i="3"/>
  <c r="E56" i="3"/>
  <c r="K56" i="3" s="1"/>
  <c r="C63" i="3"/>
  <c r="G60" i="3"/>
  <c r="H60" i="3" s="1"/>
  <c r="D60" i="3"/>
  <c r="K53" i="3"/>
  <c r="J60" i="3" l="1"/>
  <c r="E59" i="3"/>
  <c r="C66" i="3"/>
  <c r="G63" i="3"/>
  <c r="H63" i="3" s="1"/>
  <c r="D63" i="3"/>
  <c r="J61" i="3"/>
  <c r="E60" i="3"/>
  <c r="K60" i="3" s="1"/>
  <c r="C67" i="3"/>
  <c r="G64" i="3"/>
  <c r="H64" i="3" s="1"/>
  <c r="D64" i="3"/>
  <c r="J62" i="3"/>
  <c r="E61" i="3"/>
  <c r="K61" i="3" s="1"/>
  <c r="C68" i="3"/>
  <c r="G65" i="3"/>
  <c r="H65" i="3" s="1"/>
  <c r="D65" i="3"/>
  <c r="J65" i="3" l="1"/>
  <c r="E64" i="3"/>
  <c r="K64" i="3" s="1"/>
  <c r="C71" i="3"/>
  <c r="G68" i="3"/>
  <c r="H68" i="3" s="1"/>
  <c r="D68" i="3"/>
  <c r="J64" i="3"/>
  <c r="E63" i="3"/>
  <c r="K63" i="3" s="1"/>
  <c r="C70" i="3"/>
  <c r="G67" i="3"/>
  <c r="H67" i="3" s="1"/>
  <c r="D67" i="3"/>
  <c r="J63" i="3"/>
  <c r="E62" i="3"/>
  <c r="K62" i="3" s="1"/>
  <c r="C69" i="3"/>
  <c r="G66" i="3"/>
  <c r="H66" i="3" s="1"/>
  <c r="D66" i="3"/>
  <c r="K59" i="3"/>
  <c r="J66" i="3" l="1"/>
  <c r="E65" i="3"/>
  <c r="C72" i="3"/>
  <c r="G69" i="3"/>
  <c r="H69" i="3" s="1"/>
  <c r="D69" i="3"/>
  <c r="J67" i="3"/>
  <c r="E66" i="3"/>
  <c r="K66" i="3" s="1"/>
  <c r="C73" i="3"/>
  <c r="G70" i="3"/>
  <c r="H70" i="3" s="1"/>
  <c r="D70" i="3"/>
  <c r="J68" i="3"/>
  <c r="E67" i="3"/>
  <c r="K67" i="3" s="1"/>
  <c r="C74" i="3"/>
  <c r="G71" i="3"/>
  <c r="H71" i="3" s="1"/>
  <c r="D71" i="3"/>
  <c r="J71" i="3" l="1"/>
  <c r="E70" i="3"/>
  <c r="K70" i="3" s="1"/>
  <c r="C77" i="3"/>
  <c r="G74" i="3"/>
  <c r="H74" i="3" s="1"/>
  <c r="D74" i="3"/>
  <c r="J70" i="3"/>
  <c r="E69" i="3"/>
  <c r="K69" i="3" s="1"/>
  <c r="C76" i="3"/>
  <c r="G73" i="3"/>
  <c r="H73" i="3" s="1"/>
  <c r="D73" i="3"/>
  <c r="J69" i="3"/>
  <c r="E68" i="3"/>
  <c r="K68" i="3" s="1"/>
  <c r="C75" i="3"/>
  <c r="G72" i="3"/>
  <c r="H72" i="3" s="1"/>
  <c r="D72" i="3"/>
  <c r="K65" i="3"/>
  <c r="J72" i="3" l="1"/>
  <c r="E71" i="3"/>
  <c r="K71" i="3" s="1"/>
  <c r="C78" i="3"/>
  <c r="G75" i="3"/>
  <c r="H75" i="3" s="1"/>
  <c r="D75" i="3"/>
  <c r="J73" i="3"/>
  <c r="E72" i="3"/>
  <c r="K72" i="3" s="1"/>
  <c r="C79" i="3"/>
  <c r="G76" i="3"/>
  <c r="H76" i="3" s="1"/>
  <c r="D76" i="3"/>
  <c r="J74" i="3"/>
  <c r="E73" i="3"/>
  <c r="K73" i="3" s="1"/>
  <c r="C80" i="3"/>
  <c r="G77" i="3"/>
  <c r="H77" i="3" s="1"/>
  <c r="D77" i="3"/>
  <c r="J77" i="3" l="1"/>
  <c r="E76" i="3"/>
  <c r="K76" i="3" s="1"/>
  <c r="C83" i="3"/>
  <c r="G80" i="3"/>
  <c r="H80" i="3" s="1"/>
  <c r="D80" i="3"/>
  <c r="J76" i="3"/>
  <c r="E75" i="3"/>
  <c r="K75" i="3" s="1"/>
  <c r="C82" i="3"/>
  <c r="G79" i="3"/>
  <c r="H79" i="3" s="1"/>
  <c r="D79" i="3"/>
  <c r="J75" i="3"/>
  <c r="E74" i="3"/>
  <c r="K74" i="3" s="1"/>
  <c r="C81" i="3"/>
  <c r="G78" i="3"/>
  <c r="H78" i="3" s="1"/>
  <c r="D78" i="3"/>
  <c r="H2" i="3" l="1"/>
  <c r="I2" i="3"/>
  <c r="J78" i="3"/>
  <c r="E77" i="3"/>
  <c r="K77" i="3" s="1"/>
  <c r="C84" i="3"/>
  <c r="G81" i="3"/>
  <c r="H81" i="3" s="1"/>
  <c r="D81" i="3"/>
  <c r="J79" i="3"/>
  <c r="E78" i="3"/>
  <c r="K78" i="3" s="1"/>
  <c r="C85" i="3"/>
  <c r="G82" i="3"/>
  <c r="H82" i="3" s="1"/>
  <c r="D82" i="3"/>
  <c r="J80" i="3"/>
  <c r="E79" i="3"/>
  <c r="K79" i="3" s="1"/>
  <c r="C86" i="3"/>
  <c r="G83" i="3"/>
  <c r="H83" i="3" s="1"/>
  <c r="D83" i="3"/>
  <c r="J83" i="3" l="1"/>
  <c r="E82" i="3"/>
  <c r="K82" i="3" s="1"/>
  <c r="C89" i="3"/>
  <c r="G86" i="3"/>
  <c r="H86" i="3" s="1"/>
  <c r="D86" i="3"/>
  <c r="J82" i="3"/>
  <c r="E81" i="3"/>
  <c r="K81" i="3" s="1"/>
  <c r="C88" i="3"/>
  <c r="G85" i="3"/>
  <c r="H85" i="3" s="1"/>
  <c r="D85" i="3"/>
  <c r="J81" i="3"/>
  <c r="E80" i="3"/>
  <c r="K80" i="3" s="1"/>
  <c r="C87" i="3"/>
  <c r="G84" i="3"/>
  <c r="H84" i="3" s="1"/>
  <c r="D84" i="3"/>
  <c r="J84" i="3" l="1"/>
  <c r="E83" i="3"/>
  <c r="K83" i="3" s="1"/>
  <c r="C90" i="3"/>
  <c r="G87" i="3"/>
  <c r="H87" i="3" s="1"/>
  <c r="D87" i="3"/>
  <c r="J85" i="3"/>
  <c r="E84" i="3"/>
  <c r="K84" i="3" s="1"/>
  <c r="C91" i="3"/>
  <c r="G88" i="3"/>
  <c r="H88" i="3" s="1"/>
  <c r="D88" i="3"/>
  <c r="J86" i="3"/>
  <c r="E85" i="3"/>
  <c r="K85" i="3" s="1"/>
  <c r="C92" i="3"/>
  <c r="G89" i="3"/>
  <c r="H89" i="3" s="1"/>
  <c r="D89" i="3"/>
  <c r="J89" i="3" l="1"/>
  <c r="E88" i="3"/>
  <c r="K88" i="3" s="1"/>
  <c r="C95" i="3"/>
  <c r="G92" i="3"/>
  <c r="H92" i="3" s="1"/>
  <c r="D92" i="3"/>
  <c r="J88" i="3"/>
  <c r="E87" i="3"/>
  <c r="K87" i="3" s="1"/>
  <c r="C94" i="3"/>
  <c r="G91" i="3"/>
  <c r="H91" i="3" s="1"/>
  <c r="D91" i="3"/>
  <c r="J87" i="3"/>
  <c r="E86" i="3"/>
  <c r="K86" i="3" s="1"/>
  <c r="C93" i="3"/>
  <c r="G90" i="3"/>
  <c r="H90" i="3" s="1"/>
  <c r="D90" i="3"/>
  <c r="J90" i="3" l="1"/>
  <c r="E89" i="3"/>
  <c r="K89" i="3" s="1"/>
  <c r="C96" i="3"/>
  <c r="G93" i="3"/>
  <c r="H93" i="3" s="1"/>
  <c r="D93" i="3"/>
  <c r="J91" i="3"/>
  <c r="E90" i="3"/>
  <c r="K90" i="3" s="1"/>
  <c r="C97" i="3"/>
  <c r="G94" i="3"/>
  <c r="H94" i="3" s="1"/>
  <c r="D94" i="3"/>
  <c r="J92" i="3"/>
  <c r="E91" i="3"/>
  <c r="K91" i="3" s="1"/>
  <c r="C98" i="3"/>
  <c r="G95" i="3"/>
  <c r="H95" i="3" s="1"/>
  <c r="D95" i="3"/>
  <c r="J95" i="3" l="1"/>
  <c r="E94" i="3"/>
  <c r="K94" i="3" s="1"/>
  <c r="C101" i="3"/>
  <c r="G98" i="3"/>
  <c r="H98" i="3" s="1"/>
  <c r="D98" i="3"/>
  <c r="J94" i="3"/>
  <c r="E93" i="3"/>
  <c r="K93" i="3" s="1"/>
  <c r="C100" i="3"/>
  <c r="G97" i="3"/>
  <c r="H97" i="3" s="1"/>
  <c r="D97" i="3"/>
  <c r="J93" i="3"/>
  <c r="E92" i="3"/>
  <c r="K92" i="3" s="1"/>
  <c r="C99" i="3"/>
  <c r="G96" i="3"/>
  <c r="H96" i="3" s="1"/>
  <c r="D96" i="3"/>
  <c r="J96" i="3" l="1"/>
  <c r="E95" i="3"/>
  <c r="K95" i="3" s="1"/>
  <c r="C102" i="3"/>
  <c r="G99" i="3"/>
  <c r="H99" i="3" s="1"/>
  <c r="D99" i="3"/>
  <c r="J97" i="3"/>
  <c r="E96" i="3"/>
  <c r="K96" i="3" s="1"/>
  <c r="C103" i="3"/>
  <c r="G100" i="3"/>
  <c r="H100" i="3" s="1"/>
  <c r="D100" i="3"/>
  <c r="J98" i="3"/>
  <c r="E97" i="3"/>
  <c r="K97" i="3" s="1"/>
  <c r="C104" i="3"/>
  <c r="G101" i="3"/>
  <c r="H101" i="3" s="1"/>
  <c r="D101" i="3"/>
  <c r="J101" i="3" l="1"/>
  <c r="E100" i="3"/>
  <c r="K100" i="3" s="1"/>
  <c r="C107" i="3"/>
  <c r="G104" i="3"/>
  <c r="H104" i="3" s="1"/>
  <c r="D104" i="3"/>
  <c r="J100" i="3"/>
  <c r="E99" i="3"/>
  <c r="K99" i="3" s="1"/>
  <c r="C106" i="3"/>
  <c r="G103" i="3"/>
  <c r="H103" i="3" s="1"/>
  <c r="D103" i="3"/>
  <c r="J99" i="3"/>
  <c r="E98" i="3"/>
  <c r="K98" i="3" s="1"/>
  <c r="C105" i="3"/>
  <c r="G102" i="3"/>
  <c r="H102" i="3" s="1"/>
  <c r="D102" i="3"/>
  <c r="J102" i="3" l="1"/>
  <c r="E101" i="3"/>
  <c r="K101" i="3" s="1"/>
  <c r="C108" i="3"/>
  <c r="G105" i="3"/>
  <c r="H105" i="3" s="1"/>
  <c r="D105" i="3"/>
  <c r="J103" i="3"/>
  <c r="E102" i="3"/>
  <c r="K102" i="3" s="1"/>
  <c r="C109" i="3"/>
  <c r="G106" i="3"/>
  <c r="H106" i="3" s="1"/>
  <c r="D106" i="3"/>
  <c r="J104" i="3"/>
  <c r="E103" i="3"/>
  <c r="K103" i="3" s="1"/>
  <c r="C110" i="3"/>
  <c r="G107" i="3"/>
  <c r="H107" i="3" s="1"/>
  <c r="D107" i="3"/>
  <c r="J107" i="3" l="1"/>
  <c r="E106" i="3"/>
  <c r="K106" i="3" s="1"/>
  <c r="C113" i="3"/>
  <c r="G110" i="3"/>
  <c r="H110" i="3" s="1"/>
  <c r="D110" i="3"/>
  <c r="J106" i="3"/>
  <c r="E105" i="3"/>
  <c r="K105" i="3" s="1"/>
  <c r="C112" i="3"/>
  <c r="G109" i="3"/>
  <c r="H109" i="3" s="1"/>
  <c r="D109" i="3"/>
  <c r="J105" i="3"/>
  <c r="E104" i="3"/>
  <c r="K104" i="3" s="1"/>
  <c r="C111" i="3"/>
  <c r="G108" i="3"/>
  <c r="H108" i="3" s="1"/>
  <c r="D108" i="3"/>
  <c r="J108" i="3" l="1"/>
  <c r="E107" i="3"/>
  <c r="K107" i="3" s="1"/>
  <c r="C114" i="3"/>
  <c r="G111" i="3"/>
  <c r="H111" i="3" s="1"/>
  <c r="D111" i="3"/>
  <c r="J109" i="3"/>
  <c r="E108" i="3"/>
  <c r="K108" i="3" s="1"/>
  <c r="C115" i="3"/>
  <c r="G112" i="3"/>
  <c r="H112" i="3" s="1"/>
  <c r="D112" i="3"/>
  <c r="J110" i="3"/>
  <c r="E109" i="3"/>
  <c r="K109" i="3" s="1"/>
  <c r="C116" i="3"/>
  <c r="G113" i="3"/>
  <c r="H113" i="3" s="1"/>
  <c r="D113" i="3"/>
  <c r="J113" i="3" l="1"/>
  <c r="E112" i="3"/>
  <c r="K112" i="3" s="1"/>
  <c r="C119" i="3"/>
  <c r="G116" i="3"/>
  <c r="H116" i="3" s="1"/>
  <c r="D116" i="3"/>
  <c r="J112" i="3"/>
  <c r="E111" i="3"/>
  <c r="K111" i="3" s="1"/>
  <c r="C118" i="3"/>
  <c r="G115" i="3"/>
  <c r="H115" i="3" s="1"/>
  <c r="D115" i="3"/>
  <c r="J111" i="3"/>
  <c r="E110" i="3"/>
  <c r="K110" i="3" s="1"/>
  <c r="C117" i="3"/>
  <c r="G114" i="3"/>
  <c r="H114" i="3" s="1"/>
  <c r="D114" i="3"/>
  <c r="J114" i="3" l="1"/>
  <c r="E113" i="3"/>
  <c r="K113" i="3" s="1"/>
  <c r="C120" i="3"/>
  <c r="G117" i="3"/>
  <c r="H117" i="3" s="1"/>
  <c r="D117" i="3"/>
  <c r="J115" i="3"/>
  <c r="E114" i="3"/>
  <c r="K114" i="3" s="1"/>
  <c r="C121" i="3"/>
  <c r="G118" i="3"/>
  <c r="H118" i="3" s="1"/>
  <c r="D118" i="3"/>
  <c r="J116" i="3"/>
  <c r="E115" i="3"/>
  <c r="K115" i="3" s="1"/>
  <c r="C122" i="3"/>
  <c r="G119" i="3"/>
  <c r="H119" i="3" s="1"/>
  <c r="D119" i="3"/>
  <c r="J119" i="3" l="1"/>
  <c r="E118" i="3"/>
  <c r="K118" i="3" s="1"/>
  <c r="C125" i="3"/>
  <c r="G122" i="3"/>
  <c r="H122" i="3" s="1"/>
  <c r="D122" i="3"/>
  <c r="J118" i="3"/>
  <c r="E117" i="3"/>
  <c r="K117" i="3" s="1"/>
  <c r="C124" i="3"/>
  <c r="G121" i="3"/>
  <c r="H121" i="3" s="1"/>
  <c r="D121" i="3"/>
  <c r="J117" i="3"/>
  <c r="E116" i="3"/>
  <c r="K116" i="3" s="1"/>
  <c r="C123" i="3"/>
  <c r="G120" i="3"/>
  <c r="H120" i="3" s="1"/>
  <c r="D120" i="3"/>
  <c r="J120" i="3" l="1"/>
  <c r="E119" i="3"/>
  <c r="K119" i="3" s="1"/>
  <c r="C126" i="3"/>
  <c r="G123" i="3"/>
  <c r="H123" i="3" s="1"/>
  <c r="D123" i="3"/>
  <c r="J121" i="3"/>
  <c r="E120" i="3"/>
  <c r="K120" i="3" s="1"/>
  <c r="C127" i="3"/>
  <c r="G124" i="3"/>
  <c r="H124" i="3" s="1"/>
  <c r="D124" i="3"/>
  <c r="J122" i="3"/>
  <c r="E121" i="3"/>
  <c r="K121" i="3" s="1"/>
  <c r="C128" i="3"/>
  <c r="G125" i="3"/>
  <c r="H125" i="3" s="1"/>
  <c r="D125" i="3"/>
  <c r="J125" i="3" l="1"/>
  <c r="E124" i="3"/>
  <c r="K124" i="3" s="1"/>
  <c r="C131" i="3"/>
  <c r="G128" i="3"/>
  <c r="H128" i="3" s="1"/>
  <c r="D128" i="3"/>
  <c r="J124" i="3"/>
  <c r="E123" i="3"/>
  <c r="K123" i="3" s="1"/>
  <c r="C130" i="3"/>
  <c r="G127" i="3"/>
  <c r="H127" i="3" s="1"/>
  <c r="D127" i="3"/>
  <c r="J123" i="3"/>
  <c r="E122" i="3"/>
  <c r="K122" i="3" s="1"/>
  <c r="C129" i="3"/>
  <c r="G126" i="3"/>
  <c r="H126" i="3" s="1"/>
  <c r="D126" i="3"/>
  <c r="J126" i="3" l="1"/>
  <c r="E125" i="3"/>
  <c r="K125" i="3" s="1"/>
  <c r="C132" i="3"/>
  <c r="G129" i="3"/>
  <c r="H129" i="3" s="1"/>
  <c r="D129" i="3"/>
  <c r="J127" i="3"/>
  <c r="E126" i="3"/>
  <c r="K126" i="3" s="1"/>
  <c r="C133" i="3"/>
  <c r="G130" i="3"/>
  <c r="H130" i="3" s="1"/>
  <c r="D130" i="3"/>
  <c r="J128" i="3"/>
  <c r="E127" i="3"/>
  <c r="K127" i="3" s="1"/>
  <c r="C134" i="3"/>
  <c r="G131" i="3"/>
  <c r="H131" i="3" s="1"/>
  <c r="D131" i="3"/>
  <c r="J131" i="3" l="1"/>
  <c r="E130" i="3"/>
  <c r="K130" i="3" s="1"/>
  <c r="C137" i="3"/>
  <c r="G134" i="3"/>
  <c r="H134" i="3" s="1"/>
  <c r="D134" i="3"/>
  <c r="J130" i="3"/>
  <c r="E129" i="3"/>
  <c r="K129" i="3" s="1"/>
  <c r="C136" i="3"/>
  <c r="G133" i="3"/>
  <c r="H133" i="3" s="1"/>
  <c r="D133" i="3"/>
  <c r="J129" i="3"/>
  <c r="E128" i="3"/>
  <c r="K128" i="3" s="1"/>
  <c r="C135" i="3"/>
  <c r="G132" i="3"/>
  <c r="H132" i="3" s="1"/>
  <c r="D132" i="3"/>
  <c r="J132" i="3" l="1"/>
  <c r="E131" i="3"/>
  <c r="K131" i="3" s="1"/>
  <c r="C138" i="3"/>
  <c r="G135" i="3"/>
  <c r="H135" i="3" s="1"/>
  <c r="D135" i="3"/>
  <c r="J133" i="3"/>
  <c r="E132" i="3"/>
  <c r="K132" i="3" s="1"/>
  <c r="C139" i="3"/>
  <c r="G136" i="3"/>
  <c r="H136" i="3" s="1"/>
  <c r="D136" i="3"/>
  <c r="J134" i="3"/>
  <c r="E133" i="3"/>
  <c r="K133" i="3" s="1"/>
  <c r="C140" i="3"/>
  <c r="G137" i="3"/>
  <c r="H137" i="3" s="1"/>
  <c r="D137" i="3"/>
  <c r="J137" i="3" l="1"/>
  <c r="E136" i="3"/>
  <c r="K136" i="3" s="1"/>
  <c r="C143" i="3"/>
  <c r="G140" i="3"/>
  <c r="H140" i="3" s="1"/>
  <c r="D140" i="3"/>
  <c r="J136" i="3"/>
  <c r="E135" i="3"/>
  <c r="K135" i="3" s="1"/>
  <c r="C142" i="3"/>
  <c r="G139" i="3"/>
  <c r="H139" i="3" s="1"/>
  <c r="D139" i="3"/>
  <c r="J135" i="3"/>
  <c r="E134" i="3"/>
  <c r="K134" i="3" s="1"/>
  <c r="C141" i="3"/>
  <c r="G138" i="3"/>
  <c r="H138" i="3" s="1"/>
  <c r="D138" i="3"/>
  <c r="J138" i="3" l="1"/>
  <c r="E137" i="3"/>
  <c r="K137" i="3" s="1"/>
  <c r="C144" i="3"/>
  <c r="G141" i="3"/>
  <c r="H141" i="3" s="1"/>
  <c r="D141" i="3"/>
  <c r="J139" i="3"/>
  <c r="E138" i="3"/>
  <c r="K138" i="3" s="1"/>
  <c r="C145" i="3"/>
  <c r="G142" i="3"/>
  <c r="H142" i="3" s="1"/>
  <c r="D142" i="3"/>
  <c r="J140" i="3"/>
  <c r="E139" i="3"/>
  <c r="K139" i="3" s="1"/>
  <c r="C146" i="3"/>
  <c r="G143" i="3"/>
  <c r="H143" i="3" s="1"/>
  <c r="D143" i="3"/>
  <c r="J143" i="3" l="1"/>
  <c r="E142" i="3"/>
  <c r="K142" i="3" s="1"/>
  <c r="C149" i="3"/>
  <c r="G146" i="3"/>
  <c r="H146" i="3" s="1"/>
  <c r="D146" i="3"/>
  <c r="J142" i="3"/>
  <c r="E141" i="3"/>
  <c r="K141" i="3" s="1"/>
  <c r="C148" i="3"/>
  <c r="G145" i="3"/>
  <c r="H145" i="3" s="1"/>
  <c r="D145" i="3"/>
  <c r="J141" i="3"/>
  <c r="E140" i="3"/>
  <c r="K140" i="3" s="1"/>
  <c r="C147" i="3"/>
  <c r="G144" i="3"/>
  <c r="H144" i="3" s="1"/>
  <c r="D144" i="3"/>
  <c r="J144" i="3" l="1"/>
  <c r="E143" i="3"/>
  <c r="K143" i="3" s="1"/>
  <c r="C150" i="3"/>
  <c r="G147" i="3"/>
  <c r="H147" i="3" s="1"/>
  <c r="D147" i="3"/>
  <c r="J145" i="3"/>
  <c r="E144" i="3"/>
  <c r="K144" i="3" s="1"/>
  <c r="C151" i="3"/>
  <c r="G148" i="3"/>
  <c r="H148" i="3" s="1"/>
  <c r="D148" i="3"/>
  <c r="J146" i="3"/>
  <c r="E145" i="3"/>
  <c r="K145" i="3" s="1"/>
  <c r="C152" i="3"/>
  <c r="G149" i="3"/>
  <c r="H149" i="3" s="1"/>
  <c r="D149" i="3"/>
  <c r="J149" i="3" l="1"/>
  <c r="E148" i="3"/>
  <c r="K148" i="3" s="1"/>
  <c r="C155" i="3"/>
  <c r="G152" i="3"/>
  <c r="H152" i="3" s="1"/>
  <c r="D152" i="3"/>
  <c r="J148" i="3"/>
  <c r="E147" i="3"/>
  <c r="K147" i="3" s="1"/>
  <c r="C154" i="3"/>
  <c r="G151" i="3"/>
  <c r="H151" i="3" s="1"/>
  <c r="D151" i="3"/>
  <c r="J147" i="3"/>
  <c r="E146" i="3"/>
  <c r="K146" i="3" s="1"/>
  <c r="C153" i="3"/>
  <c r="G150" i="3"/>
  <c r="H150" i="3" s="1"/>
  <c r="D150" i="3"/>
  <c r="J150" i="3" l="1"/>
  <c r="E149" i="3"/>
  <c r="K149" i="3" s="1"/>
  <c r="C156" i="3"/>
  <c r="G153" i="3"/>
  <c r="H153" i="3" s="1"/>
  <c r="D153" i="3"/>
  <c r="J151" i="3"/>
  <c r="E150" i="3"/>
  <c r="K150" i="3" s="1"/>
  <c r="C157" i="3"/>
  <c r="G154" i="3"/>
  <c r="H154" i="3" s="1"/>
  <c r="D154" i="3"/>
  <c r="J152" i="3"/>
  <c r="E151" i="3"/>
  <c r="K151" i="3" s="1"/>
  <c r="C158" i="3"/>
  <c r="G155" i="3"/>
  <c r="H155" i="3" s="1"/>
  <c r="D155" i="3"/>
  <c r="J155" i="3" l="1"/>
  <c r="E154" i="3"/>
  <c r="K154" i="3" s="1"/>
  <c r="G158" i="3"/>
  <c r="H158" i="3" s="1"/>
  <c r="D158" i="3"/>
  <c r="J154" i="3"/>
  <c r="E153" i="3"/>
  <c r="K153" i="3" s="1"/>
  <c r="G157" i="3"/>
  <c r="H157" i="3" s="1"/>
  <c r="D157" i="3"/>
  <c r="J153" i="3"/>
  <c r="E152" i="3"/>
  <c r="K152" i="3" s="1"/>
  <c r="G156" i="3"/>
  <c r="H156" i="3" s="1"/>
  <c r="D156" i="3"/>
  <c r="J156" i="3" l="1"/>
  <c r="E155" i="3"/>
  <c r="K155" i="3" s="1"/>
  <c r="J157" i="3"/>
  <c r="E156" i="3"/>
  <c r="K156" i="3" s="1"/>
  <c r="J158" i="3"/>
  <c r="E158" i="3"/>
  <c r="K158" i="3" s="1"/>
  <c r="D10" i="1" s="1"/>
  <c r="E157" i="3"/>
  <c r="K157" i="3" s="1"/>
</calcChain>
</file>

<file path=xl/sharedStrings.xml><?xml version="1.0" encoding="utf-8"?>
<sst xmlns="http://schemas.openxmlformats.org/spreadsheetml/2006/main" count="660" uniqueCount="397">
  <si>
    <r>
      <t xml:space="preserve">    </t>
    </r>
    <r>
      <rPr>
        <b/>
        <i/>
        <sz val="18"/>
        <color rgb="FF333399"/>
        <rFont val="Arial"/>
        <family val="2"/>
      </rPr>
      <t>KSU</t>
    </r>
  </si>
  <si>
    <t>AGRONOMY - Plant Science and Biotechnology Option</t>
  </si>
  <si>
    <t xml:space="preserve">    Kansas State University  -  College of Agriculture  -  Department of Agronomy</t>
  </si>
  <si>
    <t>Fall 2023 - Spring 2024</t>
  </si>
  <si>
    <t>Name:</t>
  </si>
  <si>
    <t>Enter Student's name here</t>
  </si>
  <si>
    <t>WID:</t>
  </si>
  <si>
    <t>Enter Student's WID# here</t>
  </si>
  <si>
    <r>
      <t>ç</t>
    </r>
    <r>
      <rPr>
        <sz val="10"/>
        <rFont val="Arial"/>
        <family val="2"/>
      </rPr>
      <t xml:space="preserve">  Credit hours required for graduation</t>
    </r>
  </si>
  <si>
    <t>e-mail:</t>
  </si>
  <si>
    <t>Enter student's e-mail address</t>
  </si>
  <si>
    <r>
      <t>ç</t>
    </r>
    <r>
      <rPr>
        <sz val="10"/>
        <color rgb="FF000000"/>
        <rFont val="Arial"/>
        <family val="2"/>
      </rPr>
      <t xml:space="preserve">  Credit hours earned towards graduation</t>
    </r>
  </si>
  <si>
    <t>First Semester --&gt;</t>
  </si>
  <si>
    <r>
      <t>ç</t>
    </r>
    <r>
      <rPr>
        <sz val="10"/>
        <color rgb="FF000000"/>
        <rFont val="Arial"/>
        <family val="2"/>
      </rPr>
      <t xml:space="preserve">  Credit hours remaining</t>
    </r>
  </si>
  <si>
    <t>Last Semester --&gt;</t>
  </si>
  <si>
    <r>
      <t>ç</t>
    </r>
    <r>
      <rPr>
        <sz val="10"/>
        <color rgb="FF000000"/>
        <rFont val="Arial"/>
        <family val="2"/>
      </rPr>
      <t xml:space="preserve">  semesters remaining</t>
    </r>
  </si>
  <si>
    <t>semesters at KSU --&gt;</t>
  </si>
  <si>
    <r>
      <t>ç</t>
    </r>
    <r>
      <rPr>
        <sz val="10"/>
        <color rgb="FF000000"/>
        <rFont val="Arial"/>
        <family val="2"/>
      </rPr>
      <t xml:space="preserve">  hours per semester remaining</t>
    </r>
  </si>
  <si>
    <t>CrHrs</t>
  </si>
  <si>
    <t>Course</t>
  </si>
  <si>
    <r>
      <t>ç</t>
    </r>
    <r>
      <rPr>
        <b/>
        <sz val="10"/>
        <color rgb="FF003366"/>
        <rFont val="Arial"/>
        <family val="2"/>
      </rPr>
      <t xml:space="preserve">  Required</t>
    </r>
  </si>
  <si>
    <t>45-48</t>
  </si>
  <si>
    <r>
      <t>ç</t>
    </r>
    <r>
      <rPr>
        <b/>
        <sz val="10"/>
        <color rgb="FF003366"/>
        <rFont val="Arial"/>
        <family val="2"/>
      </rPr>
      <t xml:space="preserve"> Required</t>
    </r>
  </si>
  <si>
    <t>Status</t>
  </si>
  <si>
    <r>
      <t>ç</t>
    </r>
    <r>
      <rPr>
        <sz val="10"/>
        <color rgb="FF003366"/>
        <rFont val="Arial"/>
        <family val="2"/>
      </rPr>
      <t xml:space="preserve">  </t>
    </r>
    <r>
      <rPr>
        <b/>
        <sz val="10"/>
        <color rgb="FF003366"/>
        <rFont val="Arial"/>
        <family val="2"/>
      </rPr>
      <t>Earned</t>
    </r>
  </si>
  <si>
    <t>K-State8#</t>
  </si>
  <si>
    <r>
      <t>ç</t>
    </r>
    <r>
      <rPr>
        <sz val="10"/>
        <color rgb="FF003366"/>
        <rFont val="Arial"/>
        <family val="2"/>
      </rPr>
      <t xml:space="preserve"> </t>
    </r>
    <r>
      <rPr>
        <b/>
        <sz val="10"/>
        <color rgb="FF003366"/>
        <rFont val="Arial"/>
        <family val="2"/>
      </rPr>
      <t>Earned</t>
    </r>
  </si>
  <si>
    <t>AGRON 101</t>
  </si>
  <si>
    <r>
      <t>Agronomy Orientation (1)</t>
    </r>
    <r>
      <rPr>
        <b/>
        <sz val="10"/>
        <rFont val="Arial"/>
        <family val="2"/>
      </rPr>
      <t xml:space="preserve"> F</t>
    </r>
  </si>
  <si>
    <t>-</t>
  </si>
  <si>
    <t>BIOL 198</t>
  </si>
  <si>
    <t>Principles of Biology (4)</t>
  </si>
  <si>
    <t>AGRON 220</t>
  </si>
  <si>
    <r>
      <t xml:space="preserve">Crop Science </t>
    </r>
    <r>
      <rPr>
        <sz val="10"/>
        <rFont val="Arial"/>
        <family val="2"/>
      </rPr>
      <t>(4)</t>
    </r>
  </si>
  <si>
    <t>CHM 210</t>
  </si>
  <si>
    <t>Chemistry I (4)</t>
  </si>
  <si>
    <t>AGRON 305</t>
  </si>
  <si>
    <t>Soils (3)</t>
  </si>
  <si>
    <t>CHM 230</t>
  </si>
  <si>
    <t>Chemistry II (4)</t>
  </si>
  <si>
    <t>AGRON 306</t>
  </si>
  <si>
    <t>Soils Laboratory (1)</t>
  </si>
  <si>
    <t>BIOL 450</t>
  </si>
  <si>
    <t>Modern Genetics (4)</t>
  </si>
  <si>
    <t>AGRON 330</t>
  </si>
  <si>
    <r>
      <t xml:space="preserve">Weed Science (3) </t>
    </r>
    <r>
      <rPr>
        <b/>
        <sz val="10"/>
        <rFont val="Arial"/>
        <family val="2"/>
      </rPr>
      <t>F</t>
    </r>
  </si>
  <si>
    <t>or</t>
  </si>
  <si>
    <t>AGRON 360</t>
  </si>
  <si>
    <r>
      <t xml:space="preserve">Crop Growth and Dev. (3) </t>
    </r>
    <r>
      <rPr>
        <b/>
        <sz val="10"/>
        <rFont val="Arial"/>
        <family val="2"/>
      </rPr>
      <t>F</t>
    </r>
  </si>
  <si>
    <t>ASI 500</t>
  </si>
  <si>
    <t>Genetics (3)</t>
  </si>
  <si>
    <t>AGRON 375</t>
  </si>
  <si>
    <r>
      <t xml:space="preserve">Soil Fertility (3) </t>
    </r>
    <r>
      <rPr>
        <b/>
        <sz val="10"/>
        <rFont val="Arial"/>
        <family val="2"/>
      </rPr>
      <t>S</t>
    </r>
  </si>
  <si>
    <t>BIOL 500</t>
  </si>
  <si>
    <r>
      <t xml:space="preserve">Plant Physiology (3) </t>
    </r>
    <r>
      <rPr>
        <b/>
        <sz val="10"/>
        <rFont val="Arial"/>
        <family val="2"/>
      </rPr>
      <t>F</t>
    </r>
  </si>
  <si>
    <t>AGRON 405</t>
  </si>
  <si>
    <r>
      <t xml:space="preserve">Internship in Agronomy (3) </t>
    </r>
    <r>
      <rPr>
        <b/>
        <sz val="10"/>
        <rFont val="Arial"/>
        <family val="2"/>
      </rPr>
      <t>F, Su</t>
    </r>
  </si>
  <si>
    <t>BIOL 501</t>
  </si>
  <si>
    <r>
      <t xml:space="preserve">Plant Physiology Lab (1) </t>
    </r>
    <r>
      <rPr>
        <b/>
        <sz val="10"/>
        <rFont val="Arial"/>
        <family val="2"/>
      </rPr>
      <t>F</t>
    </r>
  </si>
  <si>
    <t>AGRON 610</t>
  </si>
  <si>
    <r>
      <t xml:space="preserve">Biotechnology (3) </t>
    </r>
    <r>
      <rPr>
        <b/>
        <sz val="10"/>
        <rFont val="Arial"/>
        <family val="2"/>
      </rPr>
      <t>F</t>
    </r>
  </si>
  <si>
    <t>CHM 350</t>
  </si>
  <si>
    <t>General Organic Chemistry (3)</t>
  </si>
  <si>
    <t>AGRON 630</t>
  </si>
  <si>
    <r>
      <t xml:space="preserve">Crop Improv. and Biotech. (3) </t>
    </r>
    <r>
      <rPr>
        <b/>
        <sz val="10"/>
        <rFont val="Arial"/>
        <family val="2"/>
      </rPr>
      <t>S</t>
    </r>
  </si>
  <si>
    <t>Or</t>
  </si>
  <si>
    <t>One of the following courses:</t>
  </si>
  <si>
    <t>CHM 531</t>
  </si>
  <si>
    <t>Organic Chem 1 (3)</t>
  </si>
  <si>
    <t>AGRON 502</t>
  </si>
  <si>
    <r>
      <t xml:space="preserve">Internat Study Exp Agron (3) </t>
    </r>
    <r>
      <rPr>
        <b/>
        <sz val="10"/>
        <rFont val="Arial"/>
        <family val="2"/>
      </rPr>
      <t>S</t>
    </r>
  </si>
  <si>
    <t>AGRON 602</t>
  </si>
  <si>
    <r>
      <t xml:space="preserve">Agronomy Capstone (3) </t>
    </r>
    <r>
      <rPr>
        <b/>
        <sz val="10"/>
        <rFont val="Arial"/>
        <family val="2"/>
      </rPr>
      <t>S</t>
    </r>
  </si>
  <si>
    <t>BIOCH 265</t>
  </si>
  <si>
    <t>Intro Organic &amp; Biochem (5)</t>
  </si>
  <si>
    <t>AGRON 640</t>
  </si>
  <si>
    <r>
      <t xml:space="preserve">Cropping Systems (3) </t>
    </r>
    <r>
      <rPr>
        <b/>
        <sz val="10"/>
        <color theme="1"/>
        <rFont val="Arial"/>
        <family val="2"/>
      </rPr>
      <t>F</t>
    </r>
  </si>
  <si>
    <t>MATH 100</t>
  </si>
  <si>
    <t>College Algebra (3)</t>
  </si>
  <si>
    <t>AGRON 655</t>
  </si>
  <si>
    <r>
      <t xml:space="preserve">Site Specific Agriculture (3) </t>
    </r>
    <r>
      <rPr>
        <b/>
        <sz val="10"/>
        <rFont val="Arial"/>
        <family val="2"/>
      </rPr>
      <t>S</t>
    </r>
  </si>
  <si>
    <t>STAT 340</t>
  </si>
  <si>
    <t>Biometrics (3)</t>
  </si>
  <si>
    <t>GENAG 582</t>
  </si>
  <si>
    <t>NRES Capstone (3)</t>
  </si>
  <si>
    <t>PHYS 113</t>
  </si>
  <si>
    <t>General Physics I (4)</t>
  </si>
  <si>
    <t>6 hours Agronomy Electives</t>
  </si>
  <si>
    <t>CIS 102</t>
  </si>
  <si>
    <t>Intro Spreadsheet Appl. (1)</t>
  </si>
  <si>
    <t>CrHrs?</t>
  </si>
  <si>
    <t xml:space="preserve">  Course # ?   </t>
  </si>
  <si>
    <t>Agronomy Elective (3)</t>
  </si>
  <si>
    <t>12 hours Natural &amp; Applied Sci. Electives</t>
  </si>
  <si>
    <t>Agronomy Elective</t>
  </si>
  <si>
    <t>12</t>
  </si>
  <si>
    <t>ECON 110</t>
  </si>
  <si>
    <t>Prin. of Macroeconomics (3)</t>
  </si>
  <si>
    <t>ENGL 100</t>
  </si>
  <si>
    <t>Expository Writing I (3)</t>
  </si>
  <si>
    <t>AGEC 120</t>
  </si>
  <si>
    <t>Agric. Econ. &amp; Agric. Bus. (3)</t>
  </si>
  <si>
    <t>ENGL 200</t>
  </si>
  <si>
    <t>Expository Writing II (3)</t>
  </si>
  <si>
    <t xml:space="preserve">         or</t>
  </si>
  <si>
    <t>COMM 105</t>
  </si>
  <si>
    <t>Public Speaking I (2)</t>
  </si>
  <si>
    <t>ECON 120</t>
  </si>
  <si>
    <t>Prin. MicroEconomics (3)</t>
  </si>
  <si>
    <t>Enter Communications Elective (3)</t>
  </si>
  <si>
    <t>AGEC 315</t>
  </si>
  <si>
    <t>Cont. Issues in Global Food (3)</t>
  </si>
  <si>
    <t>6 hours Soc. Sci/Humanities Electives</t>
  </si>
  <si>
    <t>ENTOM 300</t>
  </si>
  <si>
    <r>
      <t xml:space="preserve">Economic Entomology (3) </t>
    </r>
    <r>
      <rPr>
        <b/>
        <sz val="10"/>
        <rFont val="Arial"/>
        <family val="2"/>
      </rPr>
      <t>S</t>
    </r>
  </si>
  <si>
    <t>ENTOM 312</t>
  </si>
  <si>
    <r>
      <t xml:space="preserve">General Entomology (3) </t>
    </r>
    <r>
      <rPr>
        <b/>
        <sz val="10"/>
        <rFont val="Arial"/>
        <family val="2"/>
      </rPr>
      <t>F</t>
    </r>
  </si>
  <si>
    <t>PLPTH 500</t>
  </si>
  <si>
    <r>
      <t xml:space="preserve">Princ. of Plant Pathology (3) </t>
    </r>
    <r>
      <rPr>
        <b/>
        <sz val="10"/>
        <rFont val="Arial"/>
        <family val="2"/>
      </rPr>
      <t>S</t>
    </r>
  </si>
  <si>
    <t>NRES Secondary Major</t>
  </si>
  <si>
    <t xml:space="preserve">Take BIOL 529 and GENAG 582 and an additional course from </t>
  </si>
  <si>
    <t>another department listed in Block Electives (need 4 departments)</t>
  </si>
  <si>
    <t>4-7</t>
  </si>
  <si>
    <t>Plus 3 credit hrs Social Science/Humanities Block</t>
  </si>
  <si>
    <t xml:space="preserve">Enter General Elective                          </t>
  </si>
  <si>
    <t>Plant Pathology Minor</t>
  </si>
  <si>
    <t xml:space="preserve">PLPTH 500, PLPTH 585, AGRON 330, AGRON 610, ENTOM 655 </t>
  </si>
  <si>
    <t>and ENTOM 300 or ENTOM 312.</t>
  </si>
  <si>
    <r>
      <t>K-State 8</t>
    </r>
    <r>
      <rPr>
        <b/>
        <sz val="8"/>
        <rFont val="Arial"/>
        <family val="2"/>
      </rPr>
      <t xml:space="preserve"> (must have one elective from the following K-State 8 areas)</t>
    </r>
  </si>
  <si>
    <r>
      <t>F</t>
    </r>
    <r>
      <rPr>
        <sz val="8"/>
        <rFont val="Arial"/>
        <family val="2"/>
      </rPr>
      <t xml:space="preserve"> = fall        </t>
    </r>
    <r>
      <rPr>
        <b/>
        <sz val="8"/>
        <rFont val="Arial"/>
        <family val="2"/>
      </rPr>
      <t>S</t>
    </r>
    <r>
      <rPr>
        <sz val="8"/>
        <rFont val="Arial"/>
        <family val="2"/>
      </rPr>
      <t xml:space="preserve"> = spring        </t>
    </r>
    <r>
      <rPr>
        <b/>
        <sz val="8"/>
        <rFont val="Arial"/>
        <family val="2"/>
      </rPr>
      <t>e</t>
    </r>
    <r>
      <rPr>
        <sz val="8"/>
        <rFont val="Arial"/>
        <family val="2"/>
      </rPr>
      <t xml:space="preserve"> = even years        </t>
    </r>
    <r>
      <rPr>
        <b/>
        <sz val="8"/>
        <rFont val="Arial"/>
        <family val="2"/>
      </rPr>
      <t>o</t>
    </r>
    <r>
      <rPr>
        <sz val="8"/>
        <rFont val="Arial"/>
        <family val="2"/>
      </rPr>
      <t xml:space="preserve"> = odd years</t>
    </r>
  </si>
  <si>
    <t xml:space="preserve">  #1 - Aesthetic Experience &amp; Interpretive Understanding</t>
  </si>
  <si>
    <t xml:space="preserve">  #5 - Historical Perspectives</t>
  </si>
  <si>
    <t xml:space="preserve">  #6 - Human Diversity within the U.S.</t>
  </si>
  <si>
    <t>Look up K-State 8 numbers</t>
  </si>
  <si>
    <t>http://www.ksu.edu/kstate8</t>
  </si>
  <si>
    <t>Approvals:</t>
  </si>
  <si>
    <t>Date</t>
  </si>
  <si>
    <t>Student</t>
  </si>
  <si>
    <t>Department Head</t>
  </si>
  <si>
    <t>Advisor</t>
  </si>
  <si>
    <t>Communications Elective List</t>
  </si>
  <si>
    <t>title</t>
  </si>
  <si>
    <t>hrs</t>
  </si>
  <si>
    <t>K-State8</t>
  </si>
  <si>
    <t>K-State 8 Areas</t>
  </si>
  <si>
    <t>AGCOM 400</t>
  </si>
  <si>
    <t>Agricultural Business Communications (3)</t>
  </si>
  <si>
    <t>#1 - Aesthetic Experience &amp; Interpretive Understanding</t>
  </si>
  <si>
    <t xml:space="preserve">AGCOM 410 </t>
  </si>
  <si>
    <t>Agricultural Student Magazine (3)</t>
  </si>
  <si>
    <t>#2 - Empirical &amp; Quantitative Reasoning</t>
  </si>
  <si>
    <t>ENGL 300</t>
  </si>
  <si>
    <t>Expository Writing III (3)</t>
  </si>
  <si>
    <t>#3 - Ethical Reasoning and Responsibility</t>
  </si>
  <si>
    <t>ENGL 417</t>
  </si>
  <si>
    <t>Written Communications for the Workplace (3)</t>
  </si>
  <si>
    <t>#4 - Global Issues and Perspectives</t>
  </si>
  <si>
    <t>ENGL 516</t>
  </si>
  <si>
    <t>Written Communication for the Sciences (3)</t>
  </si>
  <si>
    <t>#5 - Historical Perspectives</t>
  </si>
  <si>
    <t>MKTG 542</t>
  </si>
  <si>
    <t>Fundamentals of Professional Selling (3)</t>
  </si>
  <si>
    <t>#6 - Human Diversity within the U.S.</t>
  </si>
  <si>
    <t>COMM 311</t>
  </si>
  <si>
    <t>Business and Professional Speaking (3)</t>
  </si>
  <si>
    <t>#7 - Natural and Physical Sciences</t>
  </si>
  <si>
    <t>COMM 321</t>
  </si>
  <si>
    <t>Public Speaking II (3)</t>
  </si>
  <si>
    <t>#8 - Social Sciences</t>
  </si>
  <si>
    <t>COMM 325</t>
  </si>
  <si>
    <t>Argumentation and Debate (3)</t>
  </si>
  <si>
    <t>COMM 526</t>
  </si>
  <si>
    <t>Persuasion (3)</t>
  </si>
  <si>
    <t>OR</t>
  </si>
  <si>
    <t>Any second level or above foreign language course</t>
  </si>
  <si>
    <r>
      <rPr>
        <b/>
        <i/>
        <sz val="14"/>
        <rFont val="Arial"/>
        <family val="2"/>
      </rPr>
      <t xml:space="preserve">Typical </t>
    </r>
    <r>
      <rPr>
        <b/>
        <sz val="14"/>
        <rFont val="Arial"/>
        <family val="2"/>
      </rPr>
      <t>Soc. Sci./Hum. Electives</t>
    </r>
  </si>
  <si>
    <r>
      <t xml:space="preserve">This is a  list of courses that students </t>
    </r>
    <r>
      <rPr>
        <i/>
        <sz val="10"/>
        <rFont val="Arial"/>
        <family val="2"/>
      </rPr>
      <t>typically</t>
    </r>
    <r>
      <rPr>
        <sz val="10"/>
        <rFont val="Arial"/>
        <family val="2"/>
      </rPr>
      <t xml:space="preserve"> take to meet this requirement.</t>
    </r>
  </si>
  <si>
    <t>Please see the DARS report for the full list of possible classes.</t>
  </si>
  <si>
    <t>POLSC 110</t>
  </si>
  <si>
    <t>Introduction to Political Science (3)</t>
  </si>
  <si>
    <t>POLSC 115</t>
  </si>
  <si>
    <t>U.S. Politics (3)</t>
  </si>
  <si>
    <t>PSYCH 110</t>
  </si>
  <si>
    <t>General Psychology (3)</t>
  </si>
  <si>
    <t>SOCIO 211</t>
  </si>
  <si>
    <t>Introduction to Sociology (3)</t>
  </si>
  <si>
    <t>ART 106</t>
  </si>
  <si>
    <t>Art Appreciation (3)</t>
  </si>
  <si>
    <t>GEOG 100</t>
  </si>
  <si>
    <t>World Regional Geography (3)</t>
  </si>
  <si>
    <t xml:space="preserve">MUSIC 170  </t>
  </si>
  <si>
    <t>History of Rock and Roll (3)</t>
  </si>
  <si>
    <t>MUSIC 250</t>
  </si>
  <si>
    <t>Introduction to Music (3)</t>
  </si>
  <si>
    <t>THTRE 270</t>
  </si>
  <si>
    <t>Introduction to Theatre (3)</t>
  </si>
  <si>
    <t xml:space="preserve">HIST 111  </t>
  </si>
  <si>
    <t>World History to 1450 (3)</t>
  </si>
  <si>
    <t>HIST 112</t>
  </si>
  <si>
    <t>World History from 1450 (3)</t>
  </si>
  <si>
    <t>HIST 251</t>
  </si>
  <si>
    <t>History of the US to 1877 (3)</t>
  </si>
  <si>
    <t>HIST 252</t>
  </si>
  <si>
    <t>History of the US since 1877 (3)</t>
  </si>
  <si>
    <t>Any foreign language course</t>
  </si>
  <si>
    <t>etc.</t>
  </si>
  <si>
    <t>Natural &amp; Applied Science Electives</t>
  </si>
  <si>
    <t>AGRON 680†</t>
  </si>
  <si>
    <t>Plant Genetics (3) S</t>
  </si>
  <si>
    <t>BIOCH 521</t>
  </si>
  <si>
    <t>General Biochemistry (3)</t>
  </si>
  <si>
    <t>BIOL 529</t>
  </si>
  <si>
    <t>Fundmentals of Ecology (3)</t>
  </si>
  <si>
    <t>BIOL 675</t>
  </si>
  <si>
    <t>Genetics of Microorganisms(3) F</t>
  </si>
  <si>
    <t>BIOL 676</t>
  </si>
  <si>
    <t>Molecular Genetics Lab (3) F</t>
  </si>
  <si>
    <t>ENTOM 732‡</t>
  </si>
  <si>
    <t>Intro. to Plant Resistance (2) Fe</t>
  </si>
  <si>
    <t>ENTOM 745‡</t>
  </si>
  <si>
    <t>Plant Resistance to Insects(2)Fe</t>
  </si>
  <si>
    <t>MATH 220</t>
  </si>
  <si>
    <t>Analytical Geometry &amp; Calc. I (4)</t>
  </si>
  <si>
    <t>MATH 221</t>
  </si>
  <si>
    <t>Analytical Geometry &amp; Calc. II (4)</t>
  </si>
  <si>
    <t>PHYS 114</t>
  </si>
  <si>
    <t>General Physics II (4)</t>
  </si>
  <si>
    <t>PLPTH 585‡</t>
  </si>
  <si>
    <t>Crop Diseases (2) F</t>
  </si>
  <si>
    <t>PLPTH 755‡</t>
  </si>
  <si>
    <t>Plant Resist. to Diseases (2) Fe</t>
  </si>
  <si>
    <t>Current Semester --&gt;</t>
  </si>
  <si>
    <t>SemesterDates</t>
  </si>
  <si>
    <t>Semesters</t>
  </si>
  <si>
    <t>semester</t>
  </si>
  <si>
    <t>Past/Future (0/1)</t>
  </si>
  <si>
    <t>current semester</t>
  </si>
  <si>
    <t>season</t>
  </si>
  <si>
    <t>year</t>
  </si>
  <si>
    <t>name</t>
  </si>
  <si>
    <t>number</t>
  </si>
  <si>
    <t>S00</t>
  </si>
  <si>
    <t>Spring</t>
  </si>
  <si>
    <t>Su00</t>
  </si>
  <si>
    <t>Summer</t>
  </si>
  <si>
    <t>F00</t>
  </si>
  <si>
    <t>Fall</t>
  </si>
  <si>
    <t>S01</t>
  </si>
  <si>
    <t>Su01</t>
  </si>
  <si>
    <t>F01</t>
  </si>
  <si>
    <t>S02</t>
  </si>
  <si>
    <t>Su02</t>
  </si>
  <si>
    <t>F02</t>
  </si>
  <si>
    <t>S03</t>
  </si>
  <si>
    <t>Su03</t>
  </si>
  <si>
    <t>F03</t>
  </si>
  <si>
    <t>S04</t>
  </si>
  <si>
    <t>Su04</t>
  </si>
  <si>
    <t>F04</t>
  </si>
  <si>
    <t>S05</t>
  </si>
  <si>
    <t>Su05</t>
  </si>
  <si>
    <t>F05</t>
  </si>
  <si>
    <t>S06</t>
  </si>
  <si>
    <t>Su06</t>
  </si>
  <si>
    <t>F06</t>
  </si>
  <si>
    <t>S07</t>
  </si>
  <si>
    <t>Su07</t>
  </si>
  <si>
    <t>F07</t>
  </si>
  <si>
    <t>S08</t>
  </si>
  <si>
    <t>Su08</t>
  </si>
  <si>
    <t>F08</t>
  </si>
  <si>
    <t>S09</t>
  </si>
  <si>
    <t>Su09</t>
  </si>
  <si>
    <t>F09</t>
  </si>
  <si>
    <t>S10</t>
  </si>
  <si>
    <t>Su10</t>
  </si>
  <si>
    <t>F10</t>
  </si>
  <si>
    <t>S11</t>
  </si>
  <si>
    <t>Su11</t>
  </si>
  <si>
    <t>F11</t>
  </si>
  <si>
    <t>S12</t>
  </si>
  <si>
    <t>Su12</t>
  </si>
  <si>
    <t>F12</t>
  </si>
  <si>
    <t>S13</t>
  </si>
  <si>
    <t>Su13</t>
  </si>
  <si>
    <t>F13</t>
  </si>
  <si>
    <t>S14</t>
  </si>
  <si>
    <t>Su14</t>
  </si>
  <si>
    <t>F14</t>
  </si>
  <si>
    <t>S15</t>
  </si>
  <si>
    <t>Su15</t>
  </si>
  <si>
    <t>F15</t>
  </si>
  <si>
    <t>S16</t>
  </si>
  <si>
    <t>Su16</t>
  </si>
  <si>
    <t>F16</t>
  </si>
  <si>
    <t>S17</t>
  </si>
  <si>
    <t>Su17</t>
  </si>
  <si>
    <t>F17</t>
  </si>
  <si>
    <t>S18</t>
  </si>
  <si>
    <t>Su18</t>
  </si>
  <si>
    <t>F18</t>
  </si>
  <si>
    <t>S19</t>
  </si>
  <si>
    <t>Su19</t>
  </si>
  <si>
    <t>F19</t>
  </si>
  <si>
    <t>S20</t>
  </si>
  <si>
    <t>Su20</t>
  </si>
  <si>
    <t>F20</t>
  </si>
  <si>
    <t>S21</t>
  </si>
  <si>
    <t>Su21</t>
  </si>
  <si>
    <t>F21</t>
  </si>
  <si>
    <t>S22</t>
  </si>
  <si>
    <t>Su22</t>
  </si>
  <si>
    <t>F22</t>
  </si>
  <si>
    <t>S23</t>
  </si>
  <si>
    <t>Su23</t>
  </si>
  <si>
    <t>F23</t>
  </si>
  <si>
    <t>S24</t>
  </si>
  <si>
    <t>Su24</t>
  </si>
  <si>
    <t>F24</t>
  </si>
  <si>
    <t>S25</t>
  </si>
  <si>
    <t>Su25</t>
  </si>
  <si>
    <t>F25</t>
  </si>
  <si>
    <t>S26</t>
  </si>
  <si>
    <t>Su26</t>
  </si>
  <si>
    <t>F26</t>
  </si>
  <si>
    <t>S27</t>
  </si>
  <si>
    <t>Su27</t>
  </si>
  <si>
    <t>F27</t>
  </si>
  <si>
    <t>S28</t>
  </si>
  <si>
    <t>Su28</t>
  </si>
  <si>
    <t>F28</t>
  </si>
  <si>
    <t>S29</t>
  </si>
  <si>
    <t>Su29</t>
  </si>
  <si>
    <t>F29</t>
  </si>
  <si>
    <t>S30</t>
  </si>
  <si>
    <t>Su30</t>
  </si>
  <si>
    <t>F30</t>
  </si>
  <si>
    <t>S31</t>
  </si>
  <si>
    <t>Su31</t>
  </si>
  <si>
    <t>F31</t>
  </si>
  <si>
    <t>S32</t>
  </si>
  <si>
    <t>Su32</t>
  </si>
  <si>
    <t>F32</t>
  </si>
  <si>
    <t>S33</t>
  </si>
  <si>
    <t>Su33</t>
  </si>
  <si>
    <t>F33</t>
  </si>
  <si>
    <t>S34</t>
  </si>
  <si>
    <t>Su34</t>
  </si>
  <si>
    <t>F34</t>
  </si>
  <si>
    <t>S35</t>
  </si>
  <si>
    <t>Su35</t>
  </si>
  <si>
    <t>F35</t>
  </si>
  <si>
    <t>S36</t>
  </si>
  <si>
    <t>Su36</t>
  </si>
  <si>
    <t>F36</t>
  </si>
  <si>
    <t>S37</t>
  </si>
  <si>
    <t>Su37</t>
  </si>
  <si>
    <t>F37</t>
  </si>
  <si>
    <t>S38</t>
  </si>
  <si>
    <t>Su38</t>
  </si>
  <si>
    <t>F38</t>
  </si>
  <si>
    <t>S39</t>
  </si>
  <si>
    <t>Su39</t>
  </si>
  <si>
    <t>F39</t>
  </si>
  <si>
    <t>S40</t>
  </si>
  <si>
    <t>Su40</t>
  </si>
  <si>
    <t>F40</t>
  </si>
  <si>
    <t>S41</t>
  </si>
  <si>
    <t>Su41</t>
  </si>
  <si>
    <t>F41</t>
  </si>
  <si>
    <t>S42</t>
  </si>
  <si>
    <t>Su42</t>
  </si>
  <si>
    <t>F42</t>
  </si>
  <si>
    <t>S43</t>
  </si>
  <si>
    <t>Su43</t>
  </si>
  <si>
    <t>F43</t>
  </si>
  <si>
    <t>S44</t>
  </si>
  <si>
    <t>Su44</t>
  </si>
  <si>
    <t>F44</t>
  </si>
  <si>
    <t>S45</t>
  </si>
  <si>
    <t>Su45</t>
  </si>
  <si>
    <t>F45</t>
  </si>
  <si>
    <t>S46</t>
  </si>
  <si>
    <t>Su46</t>
  </si>
  <si>
    <t>F46</t>
  </si>
  <si>
    <t>S47</t>
  </si>
  <si>
    <t>Su47</t>
  </si>
  <si>
    <t>F47</t>
  </si>
  <si>
    <t>S48</t>
  </si>
  <si>
    <t>Su48</t>
  </si>
  <si>
    <t>F48</t>
  </si>
  <si>
    <t>S49</t>
  </si>
  <si>
    <t>Su49</t>
  </si>
  <si>
    <t>F49</t>
  </si>
  <si>
    <t>S50</t>
  </si>
  <si>
    <t>Su50</t>
  </si>
  <si>
    <t>F50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</si>
</sst>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0"/>
      <color rgb="FF000000"/>
      <name val="Arial"/>
    </font>
    <font>
      <b/>
      <i/>
      <sz val="20"/>
      <color rgb="FF333399"/>
      <name val="Arial"/>
      <family val="2"/>
    </font>
    <font>
      <sz val="10"/>
      <name val="Arial"/>
      <family val="2"/>
    </font>
    <font>
      <b/>
      <i/>
      <sz val="20"/>
      <color rgb="FFFFCC99"/>
      <name val="Cookie"/>
    </font>
    <font>
      <b/>
      <i/>
      <sz val="20"/>
      <color rgb="FFFFFFFF"/>
      <name val="Arial"/>
      <family val="2"/>
    </font>
    <font>
      <b/>
      <i/>
      <sz val="20"/>
      <color rgb="FF003366"/>
      <name val="Cookie"/>
    </font>
    <font>
      <sz val="10"/>
      <color theme="1"/>
      <name val="Arial"/>
      <family val="2"/>
    </font>
    <font>
      <b/>
      <sz val="10"/>
      <color rgb="FF003366"/>
      <name val="Arial"/>
      <family val="2"/>
    </font>
    <font>
      <b/>
      <i/>
      <sz val="10"/>
      <color rgb="FF003366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color theme="1"/>
      <name val="Noto Sans Symbols"/>
    </font>
    <font>
      <sz val="10"/>
      <color rgb="FF000000"/>
      <name val="Noto Sans Symbols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003366"/>
      <name val="Noto Sans Symbols"/>
    </font>
    <font>
      <b/>
      <i/>
      <sz val="12"/>
      <color rgb="FF003366"/>
      <name val="Arial"/>
      <family val="2"/>
    </font>
    <font>
      <sz val="10"/>
      <color rgb="FF003366"/>
      <name val="Noto Sans Symbols"/>
    </font>
    <font>
      <sz val="6"/>
      <color rgb="FF003366"/>
      <name val="Arial"/>
      <family val="2"/>
    </font>
    <font>
      <sz val="10"/>
      <color theme="1"/>
      <name val="Calibri"/>
      <family val="2"/>
    </font>
    <font>
      <i/>
      <u/>
      <sz val="8"/>
      <color theme="1"/>
      <name val="Arial"/>
      <family val="2"/>
    </font>
    <font>
      <u/>
      <sz val="10"/>
      <color rgb="FF0000FF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u/>
      <sz val="9"/>
      <color rgb="FF0000FF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i/>
      <sz val="18"/>
      <color rgb="FF333399"/>
      <name val="Arial"/>
      <family val="2"/>
    </font>
    <font>
      <sz val="10"/>
      <color rgb="FF00336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000080"/>
        <bgColor rgb="FF000080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B6DDE8"/>
        <bgColor rgb="FFB6DDE8"/>
      </patternFill>
    </fill>
    <fill>
      <patternFill patternType="solid">
        <fgColor rgb="FFCCFFCC"/>
        <bgColor rgb="FFCCFFCC"/>
      </patternFill>
    </fill>
    <fill>
      <patternFill patternType="solid">
        <fgColor rgb="FFB2A1C7"/>
        <bgColor rgb="FFB2A1C7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DBE5F1"/>
      </bottom>
      <diagonal/>
    </border>
    <border>
      <left/>
      <right/>
      <top style="thin">
        <color rgb="FFDBE5F1"/>
      </top>
      <bottom/>
      <diagonal/>
    </border>
    <border>
      <left/>
      <right/>
      <top style="thin">
        <color rgb="FFDBE5F1"/>
      </top>
      <bottom style="thin">
        <color rgb="FFDBE5F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0" borderId="0" xfId="0" applyFont="1"/>
    <xf numFmtId="0" fontId="8" fillId="4" borderId="4" xfId="0" applyFont="1" applyFill="1" applyBorder="1" applyAlignment="1">
      <alignment horizontal="left" vertical="center"/>
    </xf>
    <xf numFmtId="0" fontId="8" fillId="4" borderId="4" xfId="0" applyFont="1" applyFill="1" applyBorder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/>
    </xf>
    <xf numFmtId="0" fontId="12" fillId="3" borderId="5" xfId="0" applyFont="1" applyFill="1" applyBorder="1" applyAlignment="1">
      <alignment horizontal="center"/>
    </xf>
    <xf numFmtId="0" fontId="13" fillId="0" borderId="0" xfId="0" applyFont="1"/>
    <xf numFmtId="0" fontId="12" fillId="3" borderId="6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6" fillId="0" borderId="0" xfId="0" applyFont="1"/>
    <xf numFmtId="0" fontId="12" fillId="3" borderId="7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/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2" fillId="3" borderId="8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left"/>
    </xf>
    <xf numFmtId="0" fontId="20" fillId="4" borderId="10" xfId="0" applyFont="1" applyFill="1" applyBorder="1" applyAlignment="1">
      <alignment horizontal="center"/>
    </xf>
    <xf numFmtId="0" fontId="21" fillId="4" borderId="11" xfId="0" applyFont="1" applyFill="1" applyBorder="1"/>
    <xf numFmtId="0" fontId="7" fillId="4" borderId="12" xfId="0" applyFont="1" applyFill="1" applyBorder="1" applyAlignment="1">
      <alignment horizontal="center"/>
    </xf>
    <xf numFmtId="0" fontId="6" fillId="2" borderId="8" xfId="0" applyFont="1" applyFill="1" applyBorder="1"/>
    <xf numFmtId="0" fontId="6" fillId="0" borderId="8" xfId="0" applyFont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8" xfId="0" applyFont="1" applyBorder="1"/>
    <xf numFmtId="0" fontId="23" fillId="0" borderId="0" xfId="0" applyFont="1"/>
    <xf numFmtId="0" fontId="6" fillId="6" borderId="13" xfId="0" applyFont="1" applyFill="1" applyBorder="1"/>
    <xf numFmtId="0" fontId="24" fillId="7" borderId="13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18" fillId="8" borderId="8" xfId="0" applyFont="1" applyFill="1" applyBorder="1" applyAlignment="1">
      <alignment horizontal="center"/>
    </xf>
    <xf numFmtId="16" fontId="12" fillId="3" borderId="8" xfId="0" quotePrefix="1" applyNumberFormat="1" applyFont="1" applyFill="1" applyBorder="1" applyAlignment="1">
      <alignment horizontal="center"/>
    </xf>
    <xf numFmtId="0" fontId="9" fillId="0" borderId="0" xfId="0" applyFont="1"/>
    <xf numFmtId="0" fontId="18" fillId="6" borderId="8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6" fillId="6" borderId="9" xfId="0" applyFont="1" applyFill="1" applyBorder="1"/>
    <xf numFmtId="0" fontId="6" fillId="6" borderId="10" xfId="0" applyFont="1" applyFill="1" applyBorder="1"/>
    <xf numFmtId="0" fontId="26" fillId="6" borderId="11" xfId="0" applyFont="1" applyFill="1" applyBorder="1"/>
    <xf numFmtId="0" fontId="6" fillId="6" borderId="12" xfId="0" applyFont="1" applyFill="1" applyBorder="1"/>
    <xf numFmtId="0" fontId="18" fillId="0" borderId="0" xfId="0" applyFont="1"/>
    <xf numFmtId="0" fontId="26" fillId="8" borderId="9" xfId="0" applyFont="1" applyFill="1" applyBorder="1"/>
    <xf numFmtId="0" fontId="26" fillId="8" borderId="10" xfId="0" applyFont="1" applyFill="1" applyBorder="1"/>
    <xf numFmtId="0" fontId="26" fillId="8" borderId="11" xfId="0" applyFont="1" applyFill="1" applyBorder="1"/>
    <xf numFmtId="0" fontId="26" fillId="8" borderId="12" xfId="0" applyFont="1" applyFill="1" applyBorder="1"/>
    <xf numFmtId="0" fontId="6" fillId="2" borderId="15" xfId="0" applyFont="1" applyFill="1" applyBorder="1"/>
    <xf numFmtId="0" fontId="18" fillId="7" borderId="15" xfId="0" applyFont="1" applyFill="1" applyBorder="1" applyAlignment="1">
      <alignment horizontal="center"/>
    </xf>
    <xf numFmtId="0" fontId="26" fillId="5" borderId="16" xfId="0" applyFont="1" applyFill="1" applyBorder="1" applyAlignment="1">
      <alignment vertical="center"/>
    </xf>
    <xf numFmtId="0" fontId="6" fillId="5" borderId="17" xfId="0" applyFont="1" applyFill="1" applyBorder="1"/>
    <xf numFmtId="0" fontId="26" fillId="5" borderId="11" xfId="0" applyFont="1" applyFill="1" applyBorder="1" applyAlignment="1">
      <alignment horizontal="left" vertical="center"/>
    </xf>
    <xf numFmtId="0" fontId="6" fillId="5" borderId="12" xfId="0" applyFont="1" applyFill="1" applyBorder="1"/>
    <xf numFmtId="0" fontId="27" fillId="0" borderId="0" xfId="0" applyFont="1"/>
    <xf numFmtId="0" fontId="26" fillId="5" borderId="11" xfId="0" applyFont="1" applyFill="1" applyBorder="1" applyAlignment="1">
      <alignment vertical="center"/>
    </xf>
    <xf numFmtId="0" fontId="28" fillId="5" borderId="13" xfId="0" applyFont="1" applyFill="1" applyBorder="1"/>
    <xf numFmtId="0" fontId="6" fillId="5" borderId="13" xfId="0" applyFont="1" applyFill="1" applyBorder="1"/>
    <xf numFmtId="0" fontId="6" fillId="0" borderId="18" xfId="0" applyFont="1" applyBorder="1"/>
    <xf numFmtId="0" fontId="13" fillId="0" borderId="18" xfId="0" applyFont="1" applyBorder="1"/>
    <xf numFmtId="0" fontId="18" fillId="0" borderId="18" xfId="0" applyFont="1" applyBorder="1"/>
    <xf numFmtId="0" fontId="29" fillId="0" borderId="18" xfId="0" applyFont="1" applyBorder="1" applyAlignment="1">
      <alignment horizontal="right"/>
    </xf>
    <xf numFmtId="0" fontId="29" fillId="0" borderId="0" xfId="0" applyFont="1"/>
    <xf numFmtId="0" fontId="29" fillId="0" borderId="0" xfId="0" applyFont="1" applyAlignment="1">
      <alignment horizontal="right"/>
    </xf>
    <xf numFmtId="0" fontId="6" fillId="0" borderId="19" xfId="0" applyFont="1" applyBorder="1" applyAlignment="1">
      <alignment horizontal="left"/>
    </xf>
    <xf numFmtId="0" fontId="6" fillId="0" borderId="19" xfId="0" applyFont="1" applyBorder="1"/>
    <xf numFmtId="0" fontId="29" fillId="0" borderId="20" xfId="0" applyFont="1" applyBorder="1"/>
    <xf numFmtId="0" fontId="6" fillId="0" borderId="20" xfId="0" applyFont="1" applyBorder="1"/>
    <xf numFmtId="0" fontId="6" fillId="0" borderId="0" xfId="0" applyFont="1" applyAlignment="1">
      <alignment horizontal="center"/>
    </xf>
    <xf numFmtId="0" fontId="30" fillId="0" borderId="0" xfId="0" applyFont="1"/>
    <xf numFmtId="0" fontId="31" fillId="0" borderId="19" xfId="0" applyFont="1" applyBorder="1"/>
    <xf numFmtId="0" fontId="9" fillId="0" borderId="19" xfId="0" applyFont="1" applyBorder="1"/>
    <xf numFmtId="0" fontId="31" fillId="0" borderId="0" xfId="0" applyFont="1"/>
    <xf numFmtId="0" fontId="6" fillId="0" borderId="0" xfId="0" applyFont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6" fillId="0" borderId="21" xfId="0" applyFont="1" applyBorder="1"/>
    <xf numFmtId="14" fontId="6" fillId="0" borderId="22" xfId="0" applyNumberFormat="1" applyFont="1" applyBorder="1"/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/>
    <xf numFmtId="0" fontId="6" fillId="0" borderId="25" xfId="0" applyFont="1" applyBorder="1"/>
    <xf numFmtId="14" fontId="6" fillId="0" borderId="0" xfId="0" applyNumberFormat="1" applyFont="1"/>
    <xf numFmtId="0" fontId="6" fillId="0" borderId="26" xfId="0" applyFont="1" applyBorder="1" applyAlignment="1">
      <alignment horizontal="center"/>
    </xf>
    <xf numFmtId="0" fontId="6" fillId="0" borderId="27" xfId="0" applyFont="1" applyBorder="1"/>
    <xf numFmtId="0" fontId="6" fillId="0" borderId="28" xfId="0" applyFont="1" applyBorder="1"/>
    <xf numFmtId="14" fontId="6" fillId="0" borderId="29" xfId="0" applyNumberFormat="1" applyFont="1" applyBorder="1"/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/>
    <xf numFmtId="0" fontId="8" fillId="4" borderId="14" xfId="0" applyFont="1" applyFill="1" applyBorder="1" applyAlignment="1">
      <alignment horizontal="right" vertical="center"/>
    </xf>
    <xf numFmtId="0" fontId="20" fillId="4" borderId="20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center"/>
    </xf>
    <xf numFmtId="0" fontId="22" fillId="4" borderId="19" xfId="0" applyFont="1" applyFill="1" applyBorder="1" applyAlignment="1">
      <alignment horizontal="left"/>
    </xf>
    <xf numFmtId="0" fontId="21" fillId="4" borderId="19" xfId="0" applyFont="1" applyFill="1" applyBorder="1"/>
    <xf numFmtId="0" fontId="24" fillId="7" borderId="13" xfId="0" applyFont="1" applyFill="1" applyBorder="1"/>
    <xf numFmtId="0" fontId="24" fillId="8" borderId="13" xfId="0" applyFont="1" applyFill="1" applyBorder="1" applyAlignment="1">
      <alignment horizontal="center"/>
    </xf>
    <xf numFmtId="0" fontId="24" fillId="8" borderId="13" xfId="0" applyFont="1" applyFill="1" applyBorder="1"/>
    <xf numFmtId="0" fontId="25" fillId="7" borderId="13" xfId="0" applyFont="1" applyFill="1" applyBorder="1"/>
    <xf numFmtId="0" fontId="25" fillId="0" borderId="0" xfId="0" applyFont="1"/>
    <xf numFmtId="0" fontId="24" fillId="6" borderId="13" xfId="0" applyFont="1" applyFill="1" applyBorder="1" applyAlignment="1">
      <alignment horizontal="center"/>
    </xf>
    <xf numFmtId="0" fontId="24" fillId="6" borderId="13" xfId="0" applyFont="1" applyFill="1" applyBorder="1"/>
    <xf numFmtId="0" fontId="6" fillId="6" borderId="20" xfId="0" applyFont="1" applyFill="1" applyBorder="1"/>
    <xf numFmtId="0" fontId="6" fillId="6" borderId="19" xfId="0" applyFont="1" applyFill="1" applyBorder="1"/>
    <xf numFmtId="0" fontId="26" fillId="8" borderId="20" xfId="0" applyFont="1" applyFill="1" applyBorder="1"/>
    <xf numFmtId="0" fontId="26" fillId="8" borderId="19" xfId="0" applyFont="1" applyFill="1" applyBorder="1"/>
    <xf numFmtId="0" fontId="6" fillId="5" borderId="14" xfId="0" applyFont="1" applyFill="1" applyBorder="1"/>
    <xf numFmtId="0" fontId="6" fillId="5" borderId="19" xfId="0" applyFont="1" applyFill="1" applyBorder="1"/>
    <xf numFmtId="0" fontId="18" fillId="5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15" fontId="7" fillId="2" borderId="2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1" fillId="0" borderId="19" xfId="0" applyFont="1" applyBorder="1" applyAlignment="1">
      <alignment horizontal="center"/>
    </xf>
    <xf numFmtId="0" fontId="2" fillId="0" borderId="23" xfId="0" applyFont="1" applyBorder="1" applyAlignment="1"/>
    <xf numFmtId="0" fontId="2" fillId="0" borderId="30" xfId="0" applyFont="1" applyBorder="1" applyAlignment="1"/>
    <xf numFmtId="0" fontId="26" fillId="6" borderId="16" xfId="0" applyFont="1" applyFill="1" applyBorder="1" applyAlignment="1"/>
    <xf numFmtId="0" fontId="2" fillId="0" borderId="17" xfId="0" applyFont="1" applyBorder="1" applyAlignment="1"/>
    <xf numFmtId="0" fontId="2" fillId="0" borderId="14" xfId="0" applyFont="1" applyBorder="1" applyAlignment="1"/>
    <xf numFmtId="0" fontId="0" fillId="0" borderId="0" xfId="0" applyAlignment="1"/>
    <xf numFmtId="0" fontId="2" fillId="0" borderId="19" xfId="0" applyFont="1" applyBorder="1" applyAlignment="1"/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238125</xdr:colOff>
      <xdr:row>12</xdr:row>
      <xdr:rowOff>19050</xdr:rowOff>
    </xdr:from>
    <xdr:ext cx="1257300" cy="238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17350" y="3665700"/>
          <a:ext cx="1257300" cy="228600"/>
        </a:xfrm>
        <a:prstGeom prst="rect">
          <a:avLst/>
        </a:prstGeom>
        <a:solidFill>
          <a:srgbClr val="FFCC99"/>
        </a:solidFill>
        <a:ln>
          <a:noFill/>
        </a:ln>
      </xdr:spPr>
      <xdr:txBody>
        <a:bodyPr spcFirstLastPara="1" wrap="square" lIns="36575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3366"/>
              </a:solidFill>
              <a:latin typeface="Arial"/>
              <a:ea typeface="Arial"/>
              <a:cs typeface="Arial"/>
              <a:sym typeface="Arial"/>
            </a:rPr>
            <a:t>AGRONOMY</a:t>
          </a:r>
          <a:endParaRPr sz="1400"/>
        </a:p>
      </xdr:txBody>
    </xdr:sp>
    <xdr:clientData fLocksWithSheet="0"/>
  </xdr:oneCellAnchor>
  <xdr:oneCellAnchor>
    <xdr:from>
      <xdr:col>10</xdr:col>
      <xdr:colOff>66675</xdr:colOff>
      <xdr:row>12</xdr:row>
      <xdr:rowOff>0</xdr:rowOff>
    </xdr:from>
    <xdr:ext cx="2085975" cy="2381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307775" y="3665700"/>
          <a:ext cx="20764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3366"/>
              </a:solidFill>
              <a:latin typeface="Arial"/>
              <a:ea typeface="Arial"/>
              <a:cs typeface="Arial"/>
              <a:sym typeface="Arial"/>
            </a:rPr>
            <a:t>Natural &amp; Applied Sci.</a:t>
          </a:r>
          <a:endParaRPr sz="1400"/>
        </a:p>
      </xdr:txBody>
    </xdr:sp>
    <xdr:clientData fLocksWithSheet="0"/>
  </xdr:oneCellAnchor>
  <xdr:oneCellAnchor>
    <xdr:from>
      <xdr:col>3</xdr:col>
      <xdr:colOff>57150</xdr:colOff>
      <xdr:row>37</xdr:row>
      <xdr:rowOff>47625</xdr:rowOff>
    </xdr:from>
    <xdr:ext cx="2133600" cy="2000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279200" y="3679988"/>
          <a:ext cx="2133600" cy="200025"/>
        </a:xfrm>
        <a:prstGeom prst="rect">
          <a:avLst/>
        </a:prstGeom>
        <a:solidFill>
          <a:srgbClr val="FFCC99"/>
        </a:solidFill>
        <a:ln>
          <a:noFill/>
        </a:ln>
      </xdr:spPr>
      <xdr:txBody>
        <a:bodyPr spcFirstLastPara="1" wrap="square" lIns="36575" tIns="2742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i="1" u="none" strike="noStrike">
              <a:solidFill>
                <a:srgbClr val="003366"/>
              </a:solidFill>
              <a:latin typeface="Arial"/>
              <a:ea typeface="Arial"/>
              <a:cs typeface="Arial"/>
              <a:sym typeface="Arial"/>
            </a:rPr>
            <a:t>Social Sciences &amp; Humanities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50</xdr:row>
      <xdr:rowOff>47625</xdr:rowOff>
    </xdr:from>
    <xdr:ext cx="2019300" cy="21907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341113" y="3675225"/>
          <a:ext cx="2009775" cy="209550"/>
        </a:xfrm>
        <a:prstGeom prst="rect">
          <a:avLst/>
        </a:prstGeom>
        <a:solidFill>
          <a:srgbClr val="FFCC99"/>
        </a:solidFill>
        <a:ln>
          <a:noFill/>
        </a:ln>
      </xdr:spPr>
      <xdr:txBody>
        <a:bodyPr spcFirstLastPara="1" wrap="square" lIns="36575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3366"/>
              </a:solidFill>
              <a:latin typeface="Arial"/>
              <a:ea typeface="Arial"/>
              <a:cs typeface="Arial"/>
              <a:sym typeface="Arial"/>
            </a:rPr>
            <a:t>GENERAL ELECTIVE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38</xdr:row>
      <xdr:rowOff>47625</xdr:rowOff>
    </xdr:from>
    <xdr:ext cx="2019300" cy="21907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341113" y="3675225"/>
          <a:ext cx="2009775" cy="209550"/>
        </a:xfrm>
        <a:prstGeom prst="rect">
          <a:avLst/>
        </a:prstGeom>
        <a:solidFill>
          <a:srgbClr val="FFCC99"/>
        </a:solidFill>
        <a:ln>
          <a:noFill/>
        </a:ln>
      </xdr:spPr>
      <xdr:txBody>
        <a:bodyPr spcFirstLastPara="1" wrap="square" lIns="36575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3366"/>
              </a:solidFill>
              <a:latin typeface="Arial"/>
              <a:ea typeface="Arial"/>
              <a:cs typeface="Arial"/>
              <a:sym typeface="Arial"/>
            </a:rPr>
            <a:t>AGRICULTURE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ksu.edu/kstate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43" workbookViewId="0">
      <selection activeCell="O61" sqref="O61"/>
    </sheetView>
  </sheetViews>
  <sheetFormatPr defaultColWidth="14.42578125" defaultRowHeight="15" customHeight="1"/>
  <cols>
    <col min="1" max="1" width="7.7109375" customWidth="1"/>
    <col min="2" max="2" width="5.7109375" customWidth="1"/>
    <col min="3" max="3" width="11.7109375" customWidth="1"/>
    <col min="4" max="4" width="28.7109375" customWidth="1"/>
    <col min="5" max="6" width="3.28515625" customWidth="1"/>
    <col min="7" max="7" width="5.42578125" customWidth="1"/>
    <col min="8" max="8" width="7.7109375" customWidth="1"/>
    <col min="9" max="9" width="5.7109375" customWidth="1"/>
    <col min="10" max="10" width="11.7109375" customWidth="1"/>
    <col min="11" max="11" width="28.7109375" customWidth="1"/>
    <col min="12" max="13" width="3.28515625" customWidth="1"/>
    <col min="14" max="14" width="13.42578125" customWidth="1"/>
    <col min="15" max="26" width="8.7109375" customWidth="1"/>
  </cols>
  <sheetData>
    <row r="1" spans="1:26" ht="25.5">
      <c r="A1" s="114" t="s">
        <v>0</v>
      </c>
      <c r="B1" s="118"/>
      <c r="C1" s="1"/>
      <c r="D1" s="2"/>
      <c r="E1" s="2"/>
      <c r="F1" s="2"/>
      <c r="G1" s="3"/>
      <c r="H1" s="3" t="s">
        <v>1</v>
      </c>
      <c r="I1" s="2"/>
      <c r="J1" s="2"/>
      <c r="K1" s="2"/>
      <c r="L1" s="4"/>
      <c r="M1" s="5"/>
      <c r="N1" s="6"/>
      <c r="O1" s="6"/>
      <c r="P1" s="6"/>
      <c r="Q1" s="6"/>
    </row>
    <row r="2" spans="1:26" ht="12.75" customHeight="1">
      <c r="A2" s="115">
        <f ca="1">NOW()</f>
        <v>45007.522263425926</v>
      </c>
      <c r="B2" s="119"/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94" t="s">
        <v>3</v>
      </c>
      <c r="N2" s="6"/>
      <c r="O2" s="6"/>
      <c r="P2" s="6"/>
      <c r="Q2" s="6"/>
    </row>
    <row r="3" spans="1:26" ht="5.25" customHeight="1">
      <c r="A3" s="6"/>
      <c r="B3" s="6"/>
      <c r="C3" s="6"/>
      <c r="D3" s="6"/>
      <c r="E3" s="6"/>
      <c r="F3" s="6"/>
      <c r="G3" s="9"/>
      <c r="H3" s="6"/>
      <c r="I3" s="9"/>
      <c r="J3" s="9"/>
      <c r="K3" s="9"/>
      <c r="L3" s="9"/>
      <c r="M3" s="9"/>
      <c r="N3" s="6"/>
      <c r="O3" s="6"/>
      <c r="P3" s="6"/>
      <c r="Q3" s="6"/>
    </row>
    <row r="4" spans="1:26" ht="18">
      <c r="A4" s="10" t="s">
        <v>4</v>
      </c>
      <c r="B4" s="11" t="s">
        <v>5</v>
      </c>
      <c r="C4" s="11"/>
      <c r="D4" s="11"/>
      <c r="E4" s="6"/>
      <c r="F4" s="6"/>
      <c r="G4" s="6"/>
      <c r="H4" s="6"/>
      <c r="I4" s="6"/>
      <c r="J4" s="6"/>
      <c r="K4" s="6"/>
      <c r="N4" s="6"/>
      <c r="O4" s="6"/>
      <c r="P4" s="6"/>
      <c r="Q4" s="6"/>
    </row>
    <row r="5" spans="1:26" ht="12.75" customHeight="1">
      <c r="A5" s="10" t="s">
        <v>6</v>
      </c>
      <c r="B5" t="s">
        <v>7</v>
      </c>
      <c r="E5" s="12"/>
      <c r="F5" s="12"/>
      <c r="G5" s="9"/>
      <c r="H5" s="13">
        <v>120</v>
      </c>
      <c r="I5" s="14" t="s">
        <v>8</v>
      </c>
      <c r="J5" s="6"/>
      <c r="K5" s="6"/>
      <c r="N5" s="6"/>
      <c r="O5" s="6"/>
      <c r="P5" s="6"/>
      <c r="Q5" s="12"/>
    </row>
    <row r="6" spans="1:26" ht="12.75" customHeight="1">
      <c r="A6" s="10" t="s">
        <v>9</v>
      </c>
      <c r="B6" s="6" t="s">
        <v>10</v>
      </c>
      <c r="C6" s="6"/>
      <c r="D6" s="6"/>
      <c r="E6" s="6"/>
      <c r="F6" s="6"/>
      <c r="G6" s="10"/>
      <c r="H6" s="15">
        <f>B14+I14+B39+I40+I52</f>
        <v>0</v>
      </c>
      <c r="I6" s="16" t="s">
        <v>11</v>
      </c>
      <c r="J6" s="6"/>
      <c r="K6" s="6"/>
      <c r="L6" s="6"/>
      <c r="M6" s="6"/>
      <c r="N6" s="6"/>
      <c r="O6" s="6"/>
      <c r="P6" s="6"/>
      <c r="Q6" s="6"/>
    </row>
    <row r="7" spans="1:26" ht="5.25" customHeight="1">
      <c r="A7" s="10"/>
      <c r="B7" s="6"/>
      <c r="C7" s="6"/>
      <c r="D7" s="6"/>
      <c r="E7" s="6"/>
      <c r="F7" s="6"/>
      <c r="G7" s="10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A8" s="10"/>
      <c r="B8" s="6"/>
      <c r="C8" s="17" t="s">
        <v>12</v>
      </c>
      <c r="D8" s="18"/>
      <c r="E8" s="6"/>
      <c r="F8" s="6"/>
      <c r="G8" s="10"/>
      <c r="H8" s="13">
        <f>H5-H6</f>
        <v>120</v>
      </c>
      <c r="I8" s="16" t="s">
        <v>13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>
      <c r="A9" s="10"/>
      <c r="B9" s="6"/>
      <c r="C9" s="17" t="s">
        <v>14</v>
      </c>
      <c r="D9" s="18"/>
      <c r="E9" s="6"/>
      <c r="F9" s="6"/>
      <c r="G9" s="10"/>
      <c r="H9" s="19">
        <v>8</v>
      </c>
      <c r="I9" s="16" t="s">
        <v>15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>
      <c r="A10" s="6"/>
      <c r="B10" s="6"/>
      <c r="C10" s="17" t="s">
        <v>16</v>
      </c>
      <c r="D10" s="20" t="e">
        <f>(VLOOKUP(D9,SemesterNumber,2,FALSE)+1)-(VLOOKUP(D8,SemesterNumber,2,FALSE))</f>
        <v>#N/A</v>
      </c>
      <c r="E10" s="6"/>
      <c r="F10" s="6"/>
      <c r="G10" s="10"/>
      <c r="H10" s="15">
        <f>IFERROR(H8/H9,"")</f>
        <v>15</v>
      </c>
      <c r="I10" s="16" t="s">
        <v>17</v>
      </c>
      <c r="J10" s="17"/>
      <c r="K10" s="18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>
      <c r="A11" s="6"/>
      <c r="B11" s="6"/>
      <c r="C11" s="16"/>
      <c r="D11" s="6"/>
      <c r="E11" s="6"/>
      <c r="F11" s="6"/>
      <c r="G11" s="10"/>
      <c r="H11" s="10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>
      <c r="A12" s="6"/>
      <c r="B12" s="21" t="s">
        <v>18</v>
      </c>
      <c r="C12" s="22"/>
      <c r="D12" s="12"/>
      <c r="E12" s="6"/>
      <c r="F12" s="23"/>
      <c r="G12" s="9"/>
      <c r="H12" s="9"/>
      <c r="I12" s="21" t="s">
        <v>18</v>
      </c>
      <c r="J12" s="6"/>
      <c r="K12" s="6"/>
      <c r="L12" s="6"/>
      <c r="M12" s="6"/>
      <c r="N12" s="6"/>
      <c r="O12" s="6"/>
      <c r="P12" s="6"/>
      <c r="Q12" s="6"/>
    </row>
    <row r="13" spans="1:26" ht="12.75" customHeight="1">
      <c r="A13" s="9" t="s">
        <v>19</v>
      </c>
      <c r="B13" s="24">
        <v>36</v>
      </c>
      <c r="C13" s="25" t="s">
        <v>20</v>
      </c>
      <c r="D13" s="95"/>
      <c r="E13" s="95"/>
      <c r="F13" s="26"/>
      <c r="G13" s="9"/>
      <c r="H13" s="9" t="s">
        <v>19</v>
      </c>
      <c r="I13" s="24" t="s">
        <v>21</v>
      </c>
      <c r="J13" s="96" t="s">
        <v>22</v>
      </c>
      <c r="K13" s="95"/>
      <c r="L13" s="95"/>
      <c r="M13" s="26"/>
      <c r="N13" s="6"/>
      <c r="O13" s="6"/>
      <c r="P13" s="6"/>
      <c r="Q13" s="6"/>
    </row>
    <row r="14" spans="1:26" ht="12.75" customHeight="1">
      <c r="A14" s="9" t="s">
        <v>23</v>
      </c>
      <c r="B14" s="24">
        <f>SUM(B15:B34)</f>
        <v>0</v>
      </c>
      <c r="C14" s="27" t="s">
        <v>24</v>
      </c>
      <c r="D14" s="97"/>
      <c r="E14" s="98" t="s">
        <v>25</v>
      </c>
      <c r="F14" s="28"/>
      <c r="G14" s="6"/>
      <c r="H14" s="9" t="s">
        <v>23</v>
      </c>
      <c r="I14" s="24">
        <f>SUM(I15:I36)</f>
        <v>0</v>
      </c>
      <c r="J14" s="99" t="s">
        <v>26</v>
      </c>
      <c r="K14" s="97"/>
      <c r="L14" s="98" t="s">
        <v>25</v>
      </c>
      <c r="M14" s="28"/>
      <c r="N14" s="6"/>
      <c r="O14" s="6"/>
      <c r="P14" s="6"/>
      <c r="Q14" s="6"/>
    </row>
    <row r="15" spans="1:26" ht="12.75" customHeight="1">
      <c r="A15" s="29"/>
      <c r="B15" s="30">
        <f>IF(ISBLANK(A15),0,1)</f>
        <v>0</v>
      </c>
      <c r="C15" s="6" t="s">
        <v>27</v>
      </c>
      <c r="D15" s="6" t="s">
        <v>28</v>
      </c>
      <c r="E15" s="31" t="s">
        <v>29</v>
      </c>
      <c r="F15" s="31" t="s">
        <v>29</v>
      </c>
      <c r="G15" s="6"/>
      <c r="H15" s="29"/>
      <c r="I15" s="30">
        <f t="shared" ref="I15:I18" si="0">IF(ISBLANK(H15),0,4)</f>
        <v>0</v>
      </c>
      <c r="J15" s="6" t="s">
        <v>30</v>
      </c>
      <c r="K15" s="6" t="s">
        <v>31</v>
      </c>
      <c r="L15" s="31">
        <v>7</v>
      </c>
      <c r="M15" s="31">
        <v>2</v>
      </c>
      <c r="N15" s="6"/>
      <c r="O15" s="6"/>
      <c r="P15" s="6"/>
      <c r="Q15" s="6"/>
    </row>
    <row r="16" spans="1:26" ht="12.75" customHeight="1">
      <c r="A16" s="29"/>
      <c r="B16" s="30">
        <f t="shared" ref="B16" si="1">IF(ISBLANK(A16),0,4)</f>
        <v>0</v>
      </c>
      <c r="C16" s="6" t="s">
        <v>32</v>
      </c>
      <c r="D16" s="6" t="s">
        <v>33</v>
      </c>
      <c r="E16" s="31">
        <v>2</v>
      </c>
      <c r="F16" s="31" t="s">
        <v>29</v>
      </c>
      <c r="G16" s="6"/>
      <c r="H16" s="29"/>
      <c r="I16" s="30">
        <f t="shared" si="0"/>
        <v>0</v>
      </c>
      <c r="J16" s="6" t="s">
        <v>34</v>
      </c>
      <c r="K16" s="6" t="s">
        <v>35</v>
      </c>
      <c r="L16" s="31">
        <v>7</v>
      </c>
      <c r="M16" s="31">
        <v>2</v>
      </c>
      <c r="N16" s="6"/>
      <c r="O16" s="6"/>
      <c r="P16" s="6"/>
      <c r="Q16" s="6"/>
    </row>
    <row r="17" spans="1:13" ht="12.75" customHeight="1">
      <c r="A17" s="29"/>
      <c r="B17" s="30">
        <f>IF(ISBLANK(A17),0,3)</f>
        <v>0</v>
      </c>
      <c r="C17" s="6" t="s">
        <v>36</v>
      </c>
      <c r="D17" s="32" t="s">
        <v>37</v>
      </c>
      <c r="E17" s="31">
        <v>7</v>
      </c>
      <c r="F17" s="31">
        <v>4</v>
      </c>
      <c r="G17" s="6"/>
      <c r="H17" s="29"/>
      <c r="I17" s="30">
        <f t="shared" si="0"/>
        <v>0</v>
      </c>
      <c r="J17" s="6" t="s">
        <v>38</v>
      </c>
      <c r="K17" s="6" t="s">
        <v>39</v>
      </c>
      <c r="L17" s="31">
        <v>7</v>
      </c>
      <c r="M17" s="31">
        <v>2</v>
      </c>
    </row>
    <row r="18" spans="1:13" ht="12.75" customHeight="1">
      <c r="A18" s="29"/>
      <c r="B18" s="30">
        <f>IF(ISBLANK(A18),0,1)</f>
        <v>0</v>
      </c>
      <c r="C18" s="6" t="s">
        <v>40</v>
      </c>
      <c r="D18" s="32" t="s">
        <v>41</v>
      </c>
      <c r="E18" s="31" t="s">
        <v>29</v>
      </c>
      <c r="F18" s="31" t="s">
        <v>29</v>
      </c>
      <c r="G18" s="6"/>
      <c r="H18" s="29"/>
      <c r="I18" s="30">
        <f t="shared" si="0"/>
        <v>0</v>
      </c>
      <c r="J18" s="6" t="s">
        <v>42</v>
      </c>
      <c r="K18" s="6" t="s">
        <v>43</v>
      </c>
      <c r="L18" s="31">
        <v>7</v>
      </c>
      <c r="M18" s="31">
        <v>2</v>
      </c>
    </row>
    <row r="19" spans="1:13" ht="12.75" customHeight="1">
      <c r="A19" s="29"/>
      <c r="B19" s="30">
        <f t="shared" ref="B19:B24" si="2">IF(ISBLANK(A19),0,3)</f>
        <v>0</v>
      </c>
      <c r="C19" s="32" t="s">
        <v>44</v>
      </c>
      <c r="D19" s="32" t="s">
        <v>45</v>
      </c>
      <c r="E19" s="31">
        <v>2</v>
      </c>
      <c r="F19" s="31">
        <v>7</v>
      </c>
      <c r="G19" s="6"/>
      <c r="H19" s="10"/>
      <c r="I19" s="6"/>
      <c r="J19" s="6"/>
      <c r="K19" s="6" t="s">
        <v>46</v>
      </c>
      <c r="L19" s="6"/>
      <c r="M19" s="6"/>
    </row>
    <row r="20" spans="1:13" ht="12.75" customHeight="1">
      <c r="A20" s="29"/>
      <c r="B20" s="30">
        <f t="shared" si="2"/>
        <v>0</v>
      </c>
      <c r="C20" s="32" t="s">
        <v>47</v>
      </c>
      <c r="D20" s="32" t="s">
        <v>48</v>
      </c>
      <c r="E20" s="31">
        <v>2</v>
      </c>
      <c r="F20" s="31">
        <v>7</v>
      </c>
      <c r="G20" s="6"/>
      <c r="H20" s="29"/>
      <c r="I20" s="30">
        <f t="shared" ref="I20:I21" si="3">IF(ISBLANK(H20),0,3)</f>
        <v>0</v>
      </c>
      <c r="J20" s="6" t="s">
        <v>49</v>
      </c>
      <c r="K20" s="6" t="s">
        <v>50</v>
      </c>
      <c r="L20" s="31">
        <v>7</v>
      </c>
      <c r="M20" s="31" t="s">
        <v>29</v>
      </c>
    </row>
    <row r="21" spans="1:13" ht="12.75" customHeight="1">
      <c r="A21" s="29"/>
      <c r="B21" s="30">
        <f t="shared" si="2"/>
        <v>0</v>
      </c>
      <c r="C21" s="32" t="s">
        <v>51</v>
      </c>
      <c r="D21" s="32" t="s">
        <v>52</v>
      </c>
      <c r="E21" s="31">
        <v>2</v>
      </c>
      <c r="F21" s="31">
        <v>3</v>
      </c>
      <c r="G21" s="6"/>
      <c r="H21" s="29"/>
      <c r="I21" s="30">
        <f t="shared" si="3"/>
        <v>0</v>
      </c>
      <c r="J21" s="6" t="s">
        <v>53</v>
      </c>
      <c r="K21" s="6" t="s">
        <v>54</v>
      </c>
      <c r="L21" s="31" t="s">
        <v>29</v>
      </c>
      <c r="M21" s="31" t="s">
        <v>29</v>
      </c>
    </row>
    <row r="22" spans="1:13" ht="12.75" customHeight="1">
      <c r="A22" s="29"/>
      <c r="B22" s="30">
        <f t="shared" si="2"/>
        <v>0</v>
      </c>
      <c r="C22" s="32" t="s">
        <v>55</v>
      </c>
      <c r="D22" s="32" t="s">
        <v>56</v>
      </c>
      <c r="E22" s="31" t="s">
        <v>29</v>
      </c>
      <c r="F22" s="31">
        <v>3</v>
      </c>
      <c r="G22" s="6"/>
      <c r="H22" s="29"/>
      <c r="I22" s="30">
        <f>IF(ISBLANK(H22),0,1)</f>
        <v>0</v>
      </c>
      <c r="J22" s="6" t="s">
        <v>57</v>
      </c>
      <c r="K22" s="6" t="s">
        <v>58</v>
      </c>
      <c r="L22" s="31" t="s">
        <v>29</v>
      </c>
      <c r="M22" s="31" t="s">
        <v>29</v>
      </c>
    </row>
    <row r="23" spans="1:13" ht="12.75" customHeight="1">
      <c r="A23" s="29"/>
      <c r="B23" s="30">
        <f t="shared" si="2"/>
        <v>0</v>
      </c>
      <c r="C23" s="32" t="s">
        <v>59</v>
      </c>
      <c r="D23" s="32" t="s">
        <v>60</v>
      </c>
      <c r="E23" s="31">
        <v>3</v>
      </c>
      <c r="F23" s="31">
        <v>4</v>
      </c>
      <c r="G23" s="6"/>
      <c r="H23" s="29"/>
      <c r="I23" s="30">
        <f>IF(ISBLANK(H23),0,3)</f>
        <v>0</v>
      </c>
      <c r="J23" s="6" t="s">
        <v>61</v>
      </c>
      <c r="K23" s="6" t="s">
        <v>62</v>
      </c>
      <c r="L23" s="31">
        <v>7</v>
      </c>
      <c r="M23" s="31">
        <v>2</v>
      </c>
    </row>
    <row r="24" spans="1:13" ht="12.75" customHeight="1">
      <c r="A24" s="29"/>
      <c r="B24" s="30">
        <f t="shared" si="2"/>
        <v>0</v>
      </c>
      <c r="C24" s="6" t="s">
        <v>63</v>
      </c>
      <c r="D24" s="6" t="s">
        <v>64</v>
      </c>
      <c r="E24" s="31">
        <v>2</v>
      </c>
      <c r="F24" s="31">
        <v>7</v>
      </c>
      <c r="G24" s="6"/>
      <c r="H24" s="33"/>
      <c r="I24" s="33"/>
      <c r="J24" s="6"/>
      <c r="K24" s="6" t="s">
        <v>65</v>
      </c>
      <c r="L24" s="31"/>
      <c r="M24" s="31"/>
    </row>
    <row r="25" spans="1:13" ht="12.75" customHeight="1">
      <c r="A25" s="6" t="s">
        <v>66</v>
      </c>
      <c r="B25" s="6"/>
      <c r="C25" s="6"/>
      <c r="D25" s="6"/>
      <c r="E25" s="6"/>
      <c r="F25" s="6"/>
      <c r="G25" s="6"/>
      <c r="H25" s="29"/>
      <c r="I25" s="30">
        <f>IF(ISBLANK(H25),0,3)</f>
        <v>0</v>
      </c>
      <c r="J25" s="34" t="s">
        <v>67</v>
      </c>
      <c r="K25" s="6" t="s">
        <v>68</v>
      </c>
      <c r="L25" s="31">
        <v>7</v>
      </c>
      <c r="M25" s="31">
        <v>2</v>
      </c>
    </row>
    <row r="26" spans="1:13" ht="12.75" customHeight="1">
      <c r="A26" s="29"/>
      <c r="B26" s="30">
        <f t="shared" ref="B26:B30" si="4">IF(ISBLANK(A26),0,3)</f>
        <v>0</v>
      </c>
      <c r="C26" s="6" t="s">
        <v>69</v>
      </c>
      <c r="D26" s="6" t="s">
        <v>70</v>
      </c>
      <c r="E26" s="31">
        <v>4</v>
      </c>
      <c r="F26" s="31" t="s">
        <v>29</v>
      </c>
      <c r="G26" s="6"/>
      <c r="H26" s="33"/>
      <c r="I26" s="33"/>
      <c r="J26" s="6"/>
      <c r="K26" s="6" t="s">
        <v>65</v>
      </c>
      <c r="L26" s="31"/>
      <c r="M26" s="31"/>
    </row>
    <row r="27" spans="1:13" ht="12.75" customHeight="1">
      <c r="A27" s="29"/>
      <c r="B27" s="30">
        <f t="shared" si="4"/>
        <v>0</v>
      </c>
      <c r="C27" s="6" t="s">
        <v>71</v>
      </c>
      <c r="D27" s="6" t="s">
        <v>72</v>
      </c>
      <c r="E27" s="31">
        <v>3</v>
      </c>
      <c r="F27" s="31">
        <v>6</v>
      </c>
      <c r="G27" s="6"/>
      <c r="H27" s="29"/>
      <c r="I27" s="30">
        <f>IF(ISBLANK(H27),0,5)</f>
        <v>0</v>
      </c>
      <c r="J27" s="34" t="s">
        <v>73</v>
      </c>
      <c r="K27" s="6" t="s">
        <v>74</v>
      </c>
      <c r="L27" s="31">
        <v>7</v>
      </c>
      <c r="M27" s="31">
        <v>2</v>
      </c>
    </row>
    <row r="28" spans="1:13" ht="12.75" customHeight="1">
      <c r="A28" s="29"/>
      <c r="B28" s="30">
        <f t="shared" si="4"/>
        <v>0</v>
      </c>
      <c r="C28" s="6" t="s">
        <v>75</v>
      </c>
      <c r="D28" s="6" t="s">
        <v>76</v>
      </c>
      <c r="E28" s="31">
        <v>2</v>
      </c>
      <c r="F28" s="31">
        <v>7</v>
      </c>
      <c r="G28" s="6"/>
      <c r="H28" s="29"/>
      <c r="I28" s="30">
        <f t="shared" ref="I28:I29" si="5">IF(ISBLANK(H28),0,3)</f>
        <v>0</v>
      </c>
      <c r="J28" s="6" t="s">
        <v>77</v>
      </c>
      <c r="K28" s="6" t="s">
        <v>78</v>
      </c>
      <c r="L28" s="31">
        <v>2</v>
      </c>
      <c r="M28" s="31" t="s">
        <v>29</v>
      </c>
    </row>
    <row r="29" spans="1:13" ht="12.75" customHeight="1">
      <c r="A29" s="29"/>
      <c r="B29" s="30">
        <f t="shared" si="4"/>
        <v>0</v>
      </c>
      <c r="C29" s="6" t="s">
        <v>79</v>
      </c>
      <c r="D29" s="6" t="s">
        <v>80</v>
      </c>
      <c r="E29" s="31">
        <v>7</v>
      </c>
      <c r="F29" s="31">
        <v>2</v>
      </c>
      <c r="G29" s="9"/>
      <c r="H29" s="29"/>
      <c r="I29" s="30">
        <f t="shared" si="5"/>
        <v>0</v>
      </c>
      <c r="J29" s="6" t="s">
        <v>81</v>
      </c>
      <c r="K29" s="6" t="s">
        <v>82</v>
      </c>
      <c r="L29" s="31">
        <v>2</v>
      </c>
      <c r="M29" s="31" t="s">
        <v>29</v>
      </c>
    </row>
    <row r="30" spans="1:13" ht="12.75" customHeight="1">
      <c r="A30" s="29"/>
      <c r="B30" s="30">
        <f t="shared" si="4"/>
        <v>0</v>
      </c>
      <c r="C30" s="35" t="s">
        <v>83</v>
      </c>
      <c r="D30" s="35" t="s">
        <v>84</v>
      </c>
      <c r="E30" s="31">
        <v>8</v>
      </c>
      <c r="F30" s="31">
        <v>7</v>
      </c>
      <c r="G30" s="6"/>
      <c r="H30" s="29"/>
      <c r="I30" s="30">
        <f>IF(ISBLANK(H30),0,4)</f>
        <v>0</v>
      </c>
      <c r="J30" s="6" t="s">
        <v>85</v>
      </c>
      <c r="K30" s="6" t="s">
        <v>86</v>
      </c>
      <c r="L30" s="31">
        <v>7</v>
      </c>
      <c r="M30" s="31">
        <v>2</v>
      </c>
    </row>
    <row r="31" spans="1:13" ht="12.75" customHeight="1">
      <c r="A31" s="6" t="s">
        <v>87</v>
      </c>
      <c r="B31" s="6"/>
      <c r="C31" s="6"/>
      <c r="D31" s="6"/>
      <c r="E31" s="6"/>
      <c r="F31" s="6"/>
      <c r="G31" s="6"/>
      <c r="H31" s="29"/>
      <c r="I31" s="30">
        <f>IF(ISBLANK(H31),0,1)</f>
        <v>0</v>
      </c>
      <c r="J31" s="6" t="s">
        <v>88</v>
      </c>
      <c r="K31" s="32" t="s">
        <v>89</v>
      </c>
      <c r="L31" s="31">
        <v>2</v>
      </c>
      <c r="M31" s="31" t="s">
        <v>29</v>
      </c>
    </row>
    <row r="32" spans="1:13" ht="12.75" customHeight="1">
      <c r="A32" s="29"/>
      <c r="B32" s="36" t="s">
        <v>90</v>
      </c>
      <c r="C32" s="100" t="s">
        <v>91</v>
      </c>
      <c r="D32" s="100" t="s">
        <v>92</v>
      </c>
      <c r="E32" s="37"/>
      <c r="F32" s="37"/>
      <c r="G32" s="6"/>
      <c r="H32" s="38" t="s">
        <v>93</v>
      </c>
      <c r="I32" s="6"/>
      <c r="J32" s="6"/>
      <c r="K32" s="6"/>
      <c r="L32" s="6"/>
      <c r="M32" s="6"/>
    </row>
    <row r="33" spans="1:15" ht="12.75" customHeight="1">
      <c r="A33" s="29"/>
      <c r="B33" s="36" t="s">
        <v>90</v>
      </c>
      <c r="C33" s="100" t="s">
        <v>91</v>
      </c>
      <c r="D33" s="100" t="s">
        <v>92</v>
      </c>
      <c r="E33" s="37"/>
      <c r="F33" s="37"/>
      <c r="G33" s="6"/>
      <c r="H33" s="29"/>
      <c r="I33" s="101">
        <f>IFERROR(VLOOKUP(J33,nasarray,3,FALSE),0)</f>
        <v>0</v>
      </c>
      <c r="J33" s="102" t="s">
        <v>19</v>
      </c>
      <c r="K33" s="102" t="str">
        <f>IFERROR(VLOOKUP(J33,nasarray,2,FALSE),"Natural &amp; Applied Sci. Elective")</f>
        <v>Natural &amp; Applied Sci. Elective</v>
      </c>
      <c r="L33" s="39" t="str">
        <f>IFERROR(VLOOKUP(J33,nasarray,4,FALSE),"-")</f>
        <v>-</v>
      </c>
      <c r="M33" s="39" t="str">
        <f>IFERROR(VLOOKUP(J33,nasarray,5,FALSE),"-")</f>
        <v>-</v>
      </c>
      <c r="N33" s="6"/>
      <c r="O33" s="6"/>
    </row>
    <row r="34" spans="1:15" ht="12.75" customHeight="1">
      <c r="A34" s="29"/>
      <c r="B34" s="36" t="s">
        <v>90</v>
      </c>
      <c r="C34" s="100" t="s">
        <v>91</v>
      </c>
      <c r="D34" s="100" t="s">
        <v>94</v>
      </c>
      <c r="E34" s="37"/>
      <c r="F34" s="37"/>
      <c r="G34" s="6"/>
      <c r="H34" s="29"/>
      <c r="I34" s="101">
        <f>IFERROR(VLOOKUP(J34,nasarray,3,FALSE),0)</f>
        <v>0</v>
      </c>
      <c r="J34" s="102" t="s">
        <v>19</v>
      </c>
      <c r="K34" s="102" t="str">
        <f>IFERROR(VLOOKUP(J34,nasarray,2,FALSE),"Natural &amp; Applied Sci. Elective")</f>
        <v>Natural &amp; Applied Sci. Elective</v>
      </c>
      <c r="L34" s="39" t="str">
        <f>IFERROR(VLOOKUP(J34,nasarray,4,FALSE),"-")</f>
        <v>-</v>
      </c>
      <c r="M34" s="39" t="str">
        <f>IFERROR(VLOOKUP(J34,nasarray,5,FALSE),"-")</f>
        <v>-</v>
      </c>
      <c r="N34" s="6"/>
      <c r="O34" s="6"/>
    </row>
    <row r="35" spans="1:15" ht="12.75" customHeight="1">
      <c r="A35" s="6"/>
      <c r="B35" s="6"/>
      <c r="C35" s="6"/>
      <c r="D35" s="6"/>
      <c r="E35" s="6"/>
      <c r="F35" s="6"/>
      <c r="G35" s="6"/>
      <c r="H35" s="29"/>
      <c r="I35" s="36">
        <f>IFERROR(VLOOKUP(J35,nasarray,3,FALSE),0)</f>
        <v>0</v>
      </c>
      <c r="J35" s="100" t="s">
        <v>19</v>
      </c>
      <c r="K35" s="100" t="str">
        <f>IFERROR(VLOOKUP(J35,nasarray,2,FALSE),"Natural &amp; Applied Sci. Elective")</f>
        <v>Natural &amp; Applied Sci. Elective</v>
      </c>
      <c r="L35" s="37" t="str">
        <f>IFERROR(VLOOKUP(J35,nasarray,4,FALSE),"-")</f>
        <v>-</v>
      </c>
      <c r="M35" s="37" t="str">
        <f>IFERROR(VLOOKUP(J35,nasarray,5,FALSE),"-")</f>
        <v>-</v>
      </c>
      <c r="N35" s="6"/>
      <c r="O35" s="6"/>
    </row>
    <row r="36" spans="1:15" ht="12.75" customHeight="1">
      <c r="A36" s="6"/>
      <c r="B36" s="6"/>
      <c r="C36" s="6"/>
      <c r="D36" s="6"/>
      <c r="E36" s="6"/>
      <c r="F36" s="6"/>
      <c r="G36" s="6"/>
      <c r="H36" s="29"/>
      <c r="I36" s="36">
        <f>IFERROR(VLOOKUP(J36,nasarray,3,FALSE),0)</f>
        <v>0</v>
      </c>
      <c r="J36" s="100" t="s">
        <v>19</v>
      </c>
      <c r="K36" s="100" t="str">
        <f>IFERROR(VLOOKUP(J36,nasarray,2,FALSE),"Natural &amp; Applied Sci. Elective")</f>
        <v>Natural &amp; Applied Sci. Elective</v>
      </c>
      <c r="L36" s="37" t="str">
        <f>IFERROR(VLOOKUP(J36,nasarray,4,FALSE),"-")</f>
        <v>-</v>
      </c>
      <c r="M36" s="37" t="str">
        <f>IFERROR(VLOOKUP(J36,nasarray,5,FALSE),"-")</f>
        <v>-</v>
      </c>
      <c r="N36" s="6"/>
      <c r="O36" s="6"/>
    </row>
    <row r="37" spans="1:15" ht="12.75" customHeight="1">
      <c r="A37" s="6"/>
      <c r="B37" s="21" t="s">
        <v>18</v>
      </c>
      <c r="C37" s="6"/>
      <c r="D37" s="6"/>
      <c r="E37" s="6"/>
      <c r="F37" s="6"/>
      <c r="G37" s="6"/>
      <c r="N37" s="6"/>
      <c r="O37" s="6"/>
    </row>
    <row r="38" spans="1:15" ht="12.75" customHeight="1">
      <c r="A38" s="9" t="s">
        <v>19</v>
      </c>
      <c r="B38" s="24">
        <v>20</v>
      </c>
      <c r="C38" s="96" t="s">
        <v>20</v>
      </c>
      <c r="D38" s="95"/>
      <c r="E38" s="95"/>
      <c r="F38" s="26"/>
      <c r="G38" s="6"/>
      <c r="H38" s="6"/>
      <c r="I38" s="21" t="s">
        <v>18</v>
      </c>
      <c r="J38" s="6"/>
      <c r="K38" s="6"/>
      <c r="L38" s="6"/>
      <c r="M38" s="6"/>
      <c r="N38" s="6"/>
      <c r="O38" s="6"/>
    </row>
    <row r="39" spans="1:15" ht="12.75" customHeight="1">
      <c r="A39" s="9" t="s">
        <v>23</v>
      </c>
      <c r="B39" s="24">
        <f>SUM(B40:B47)</f>
        <v>0</v>
      </c>
      <c r="C39" s="99" t="s">
        <v>24</v>
      </c>
      <c r="D39" s="97"/>
      <c r="E39" s="97"/>
      <c r="F39" s="28"/>
      <c r="G39" s="6"/>
      <c r="H39" s="9" t="s">
        <v>19</v>
      </c>
      <c r="I39" s="40" t="s">
        <v>95</v>
      </c>
      <c r="J39" s="96" t="s">
        <v>20</v>
      </c>
      <c r="K39" s="95"/>
      <c r="L39" s="95"/>
      <c r="M39" s="26"/>
      <c r="N39" s="6"/>
      <c r="O39" s="6"/>
    </row>
    <row r="40" spans="1:15" ht="12.75" customHeight="1">
      <c r="A40" s="29"/>
      <c r="B40" s="30">
        <f t="shared" ref="B40:B42" si="6">IF(ISBLANK(A40),0,3)</f>
        <v>0</v>
      </c>
      <c r="C40" s="6" t="s">
        <v>96</v>
      </c>
      <c r="D40" s="6" t="s">
        <v>97</v>
      </c>
      <c r="E40" s="31">
        <v>4</v>
      </c>
      <c r="F40" s="31">
        <v>8</v>
      </c>
      <c r="G40" s="6"/>
      <c r="H40" s="9" t="s">
        <v>23</v>
      </c>
      <c r="I40" s="24">
        <f>SUM(I41:I48)</f>
        <v>0</v>
      </c>
      <c r="J40" s="27" t="s">
        <v>24</v>
      </c>
      <c r="K40" s="97"/>
      <c r="L40" s="97"/>
      <c r="M40" s="28"/>
      <c r="N40" s="6"/>
      <c r="O40" s="6"/>
    </row>
    <row r="41" spans="1:15" ht="12.75" customHeight="1">
      <c r="A41" s="29"/>
      <c r="B41" s="30">
        <f t="shared" si="6"/>
        <v>0</v>
      </c>
      <c r="C41" s="6" t="s">
        <v>98</v>
      </c>
      <c r="D41" s="6" t="s">
        <v>99</v>
      </c>
      <c r="E41" s="31" t="s">
        <v>29</v>
      </c>
      <c r="F41" s="31" t="s">
        <v>29</v>
      </c>
      <c r="G41" s="6"/>
      <c r="H41" s="29"/>
      <c r="I41" s="30">
        <f>IF(ISBLANK(H41),0,3)</f>
        <v>0</v>
      </c>
      <c r="J41" s="6" t="s">
        <v>100</v>
      </c>
      <c r="K41" s="6" t="s">
        <v>101</v>
      </c>
      <c r="L41" s="31">
        <v>8</v>
      </c>
      <c r="M41" s="31">
        <v>2</v>
      </c>
      <c r="N41" s="6"/>
      <c r="O41" s="6"/>
    </row>
    <row r="42" spans="1:15" ht="12.75" customHeight="1">
      <c r="A42" s="29"/>
      <c r="B42" s="30">
        <f t="shared" si="6"/>
        <v>0</v>
      </c>
      <c r="C42" s="6" t="s">
        <v>102</v>
      </c>
      <c r="D42" s="6" t="s">
        <v>103</v>
      </c>
      <c r="E42" s="31" t="s">
        <v>29</v>
      </c>
      <c r="F42" s="31" t="s">
        <v>29</v>
      </c>
      <c r="G42" s="6"/>
      <c r="H42" s="6"/>
      <c r="I42" s="41"/>
      <c r="J42" s="6"/>
      <c r="K42" s="32" t="s">
        <v>104</v>
      </c>
      <c r="L42" s="32"/>
      <c r="M42" s="32"/>
      <c r="N42" s="6"/>
      <c r="O42" s="6"/>
    </row>
    <row r="43" spans="1:15" ht="12.75" customHeight="1">
      <c r="A43" s="29"/>
      <c r="B43" s="30">
        <f>IF(ISBLANK(A43),0,2)</f>
        <v>0</v>
      </c>
      <c r="C43" s="6" t="s">
        <v>105</v>
      </c>
      <c r="D43" s="6" t="s">
        <v>106</v>
      </c>
      <c r="E43" s="31" t="s">
        <v>29</v>
      </c>
      <c r="F43" s="31" t="s">
        <v>29</v>
      </c>
      <c r="G43" s="6"/>
      <c r="H43" s="29"/>
      <c r="I43" s="30">
        <f t="shared" ref="I43:I45" si="7">IF(ISBLANK(H43),0,3)</f>
        <v>0</v>
      </c>
      <c r="J43" s="6" t="s">
        <v>107</v>
      </c>
      <c r="K43" s="6" t="s">
        <v>108</v>
      </c>
      <c r="L43" s="31">
        <v>8</v>
      </c>
      <c r="M43" s="31" t="s">
        <v>29</v>
      </c>
      <c r="N43" s="6"/>
      <c r="O43" s="6"/>
    </row>
    <row r="44" spans="1:15" ht="12.75" customHeight="1">
      <c r="A44" s="29"/>
      <c r="B44" s="36">
        <f>IFERROR(VLOOKUP(C44,commarray,3,FALSE),0)</f>
        <v>0</v>
      </c>
      <c r="C44" s="100" t="s">
        <v>19</v>
      </c>
      <c r="D44" s="103" t="s">
        <v>109</v>
      </c>
      <c r="E44" s="37" t="str">
        <f>IFERROR(VLOOKUP(C44,commarray,4,FALSE),"-")</f>
        <v>-</v>
      </c>
      <c r="F44" s="37" t="str">
        <f>IFERROR(VLOOKUP(C44,commarray,5,FALSE),"-")</f>
        <v>-</v>
      </c>
      <c r="G44" s="6"/>
      <c r="H44" s="29"/>
      <c r="I44" s="30">
        <f t="shared" si="7"/>
        <v>0</v>
      </c>
      <c r="J44" s="6" t="s">
        <v>110</v>
      </c>
      <c r="K44" s="6" t="s">
        <v>111</v>
      </c>
      <c r="L44" s="31">
        <v>3</v>
      </c>
      <c r="M44" s="31">
        <v>4</v>
      </c>
      <c r="N44" s="6"/>
      <c r="O44" s="6"/>
    </row>
    <row r="45" spans="1:15" ht="12.75" customHeight="1">
      <c r="A45" s="104" t="s">
        <v>112</v>
      </c>
      <c r="B45" s="6"/>
      <c r="C45" s="6"/>
      <c r="D45" s="6"/>
      <c r="E45" s="6"/>
      <c r="F45" s="6"/>
      <c r="G45" s="9"/>
      <c r="H45" s="29"/>
      <c r="I45" s="30">
        <f t="shared" si="7"/>
        <v>0</v>
      </c>
      <c r="J45" s="6" t="s">
        <v>113</v>
      </c>
      <c r="K45" s="6" t="s">
        <v>114</v>
      </c>
      <c r="L45" s="31" t="s">
        <v>29</v>
      </c>
      <c r="M45" s="31" t="s">
        <v>29</v>
      </c>
      <c r="N45" s="6"/>
      <c r="O45" s="6"/>
    </row>
    <row r="46" spans="1:15" ht="12.75" customHeight="1">
      <c r="A46" s="29"/>
      <c r="B46" s="36" t="str">
        <f>IFERROR(VLOOKUP(C46,socsciarray,3,FALSE),"0")</f>
        <v>0</v>
      </c>
      <c r="C46" s="100" t="s">
        <v>19</v>
      </c>
      <c r="D46" s="100" t="str">
        <f>IFERROR(VLOOKUP(C46,socsciarray,2,FALSE),"Soc. Sci/Humanities Elective (3)")</f>
        <v>Soc. Sci/Humanities Elective (3)</v>
      </c>
      <c r="E46" s="37" t="str">
        <f>IFERROR(VLOOKUP(C46,socsciarray,4,FALSE),"-")</f>
        <v>-</v>
      </c>
      <c r="F46" s="37" t="str">
        <f>IFERROR(VLOOKUP(C46,socsciarray,5,FALSE),"-")</f>
        <v>-</v>
      </c>
      <c r="G46" s="6"/>
      <c r="H46" s="6"/>
      <c r="I46" s="6"/>
      <c r="J46" s="6"/>
      <c r="K46" s="6" t="s">
        <v>46</v>
      </c>
      <c r="L46" s="43"/>
      <c r="M46" s="43"/>
      <c r="N46" s="6"/>
      <c r="O46" s="6"/>
    </row>
    <row r="47" spans="1:15" ht="12.75" customHeight="1">
      <c r="A47" s="29"/>
      <c r="B47" s="105" t="str">
        <f>IFERROR(VLOOKUP(C47,socsciarray,3,FALSE),"0")</f>
        <v>0</v>
      </c>
      <c r="C47" s="106" t="s">
        <v>19</v>
      </c>
      <c r="D47" s="106" t="str">
        <f>IFERROR(VLOOKUP(C47,socsciarray,2,FALSE),"Soc. Sci/Humanities Elective (3)")</f>
        <v>Soc. Sci/Humanities Elective (3)</v>
      </c>
      <c r="E47" s="42" t="str">
        <f>IFERROR(VLOOKUP(C47,socsciarray,4,FALSE),"-")</f>
        <v>-</v>
      </c>
      <c r="F47" s="42" t="str">
        <f>IFERROR(VLOOKUP(C47,socsciarray,5,FALSE),"-")</f>
        <v>-</v>
      </c>
      <c r="G47" s="6"/>
      <c r="H47" s="29"/>
      <c r="I47" s="30">
        <f t="shared" ref="I47:I48" si="8">IF(ISBLANK(H47),0,3)</f>
        <v>0</v>
      </c>
      <c r="J47" s="6" t="s">
        <v>115</v>
      </c>
      <c r="K47" s="6" t="s">
        <v>116</v>
      </c>
      <c r="L47" s="31">
        <v>4</v>
      </c>
      <c r="M47" s="31">
        <v>7</v>
      </c>
      <c r="N47" s="6"/>
      <c r="O47" s="6"/>
    </row>
    <row r="48" spans="1:15" ht="12.75" customHeight="1">
      <c r="A48" s="6"/>
      <c r="B48" s="6"/>
      <c r="C48" s="6"/>
      <c r="D48" s="6"/>
      <c r="E48" s="6"/>
      <c r="F48" s="6"/>
      <c r="G48" s="6"/>
      <c r="H48" s="29"/>
      <c r="I48" s="30">
        <f t="shared" si="8"/>
        <v>0</v>
      </c>
      <c r="J48" s="6" t="s">
        <v>117</v>
      </c>
      <c r="K48" s="6" t="s">
        <v>118</v>
      </c>
      <c r="L48" s="31" t="s">
        <v>29</v>
      </c>
      <c r="M48" s="31" t="s">
        <v>29</v>
      </c>
      <c r="N48" s="6"/>
      <c r="O48" s="6"/>
    </row>
    <row r="49" spans="1:26" ht="12.75" customHeight="1">
      <c r="A49" s="41" t="s">
        <v>119</v>
      </c>
      <c r="B49" s="6"/>
      <c r="C49" s="6"/>
      <c r="D49" s="6"/>
      <c r="E49" s="6"/>
      <c r="F49" s="6"/>
      <c r="G49" s="6"/>
      <c r="H49" s="48"/>
      <c r="I49" s="6"/>
      <c r="J49" s="6"/>
      <c r="K49" s="6"/>
      <c r="L49" s="6"/>
      <c r="M49" s="6"/>
      <c r="N49" s="6"/>
      <c r="O49" s="6"/>
    </row>
    <row r="50" spans="1:26" ht="14.25" customHeight="1">
      <c r="A50" s="29"/>
      <c r="B50" s="44" t="s">
        <v>120</v>
      </c>
      <c r="C50" s="107"/>
      <c r="D50" s="107"/>
      <c r="E50" s="107"/>
      <c r="F50" s="45"/>
      <c r="G50" s="6"/>
      <c r="H50" s="6"/>
      <c r="I50" s="21" t="s">
        <v>18</v>
      </c>
      <c r="J50" s="6"/>
      <c r="K50" s="6"/>
      <c r="L50" s="6"/>
      <c r="M50" s="6"/>
      <c r="N50" s="6"/>
      <c r="O50" s="6"/>
    </row>
    <row r="51" spans="1:26" ht="12.75" customHeight="1">
      <c r="A51" s="6"/>
      <c r="B51" s="46" t="s">
        <v>121</v>
      </c>
      <c r="C51" s="108"/>
      <c r="D51" s="108"/>
      <c r="E51" s="108"/>
      <c r="F51" s="47"/>
      <c r="G51" s="6"/>
      <c r="H51" s="9" t="s">
        <v>19</v>
      </c>
      <c r="I51" s="40" t="s">
        <v>122</v>
      </c>
      <c r="J51" s="96" t="s">
        <v>20</v>
      </c>
      <c r="K51" s="95"/>
      <c r="L51" s="95"/>
      <c r="M51" s="26"/>
      <c r="N51" s="6"/>
      <c r="O51" s="6"/>
    </row>
    <row r="52" spans="1:26" ht="12.75" customHeight="1">
      <c r="A52" s="29"/>
      <c r="B52" s="120" t="s">
        <v>123</v>
      </c>
      <c r="C52" s="121"/>
      <c r="D52" s="121"/>
      <c r="E52" s="121"/>
      <c r="F52" s="122"/>
      <c r="G52" s="6"/>
      <c r="H52" s="9" t="s">
        <v>23</v>
      </c>
      <c r="I52" s="24">
        <f>SUM(I53:I55)</f>
        <v>0</v>
      </c>
      <c r="J52" s="27" t="s">
        <v>24</v>
      </c>
      <c r="K52" s="97"/>
      <c r="L52" s="97"/>
      <c r="M52" s="28"/>
      <c r="N52" s="6"/>
      <c r="O52" s="6"/>
    </row>
    <row r="53" spans="1:26" ht="12.75" customHeight="1">
      <c r="G53" s="6"/>
      <c r="H53" s="29"/>
      <c r="I53" s="105" t="s">
        <v>90</v>
      </c>
      <c r="J53" s="106" t="s">
        <v>91</v>
      </c>
      <c r="K53" s="106" t="s">
        <v>124</v>
      </c>
      <c r="L53" s="42"/>
      <c r="M53" s="42"/>
      <c r="N53" s="6"/>
      <c r="O53" s="6"/>
    </row>
    <row r="54" spans="1:26" ht="12.75" customHeight="1">
      <c r="A54" s="41" t="s">
        <v>125</v>
      </c>
      <c r="B54" s="6"/>
      <c r="C54" s="6"/>
      <c r="D54" s="6"/>
      <c r="E54" s="6"/>
      <c r="F54" s="6"/>
      <c r="G54" s="6"/>
      <c r="H54" s="53"/>
      <c r="I54" s="36" t="s">
        <v>90</v>
      </c>
      <c r="J54" s="100" t="s">
        <v>91</v>
      </c>
      <c r="K54" s="100" t="s">
        <v>124</v>
      </c>
      <c r="L54" s="54"/>
      <c r="M54" s="54"/>
      <c r="N54" s="6"/>
      <c r="O54" s="6"/>
    </row>
    <row r="55" spans="1:26" ht="12.75" customHeight="1">
      <c r="A55" s="29"/>
      <c r="B55" s="49" t="s">
        <v>126</v>
      </c>
      <c r="C55" s="109"/>
      <c r="D55" s="109"/>
      <c r="E55" s="109"/>
      <c r="F55" s="50"/>
      <c r="G55" s="6"/>
      <c r="H55" s="29"/>
      <c r="I55" s="36" t="s">
        <v>90</v>
      </c>
      <c r="J55" s="100" t="s">
        <v>91</v>
      </c>
      <c r="K55" s="100" t="s">
        <v>124</v>
      </c>
      <c r="L55" s="37"/>
      <c r="M55" s="37"/>
      <c r="N55" s="6"/>
      <c r="O55" s="6"/>
    </row>
    <row r="56" spans="1:26" ht="12.75" customHeight="1">
      <c r="A56" s="6"/>
      <c r="B56" s="51" t="s">
        <v>127</v>
      </c>
      <c r="C56" s="110"/>
      <c r="D56" s="110"/>
      <c r="E56" s="110"/>
      <c r="F56" s="5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41" t="s">
        <v>128</v>
      </c>
      <c r="B58" s="6"/>
      <c r="C58" s="6"/>
      <c r="D58" s="6"/>
      <c r="E58" s="6"/>
      <c r="F58" s="6"/>
      <c r="G58" s="6"/>
      <c r="H58" s="59" t="s">
        <v>129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29"/>
      <c r="B59" s="55" t="s">
        <v>130</v>
      </c>
      <c r="C59" s="56"/>
      <c r="D59" s="56"/>
      <c r="E59" s="56"/>
      <c r="F59" s="111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29"/>
      <c r="B60" s="57" t="s">
        <v>131</v>
      </c>
      <c r="C60" s="112"/>
      <c r="D60" s="112"/>
      <c r="E60" s="112"/>
      <c r="F60" s="58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29"/>
      <c r="B61" s="60" t="s">
        <v>132</v>
      </c>
      <c r="C61" s="112"/>
      <c r="D61" s="112"/>
      <c r="E61" s="112"/>
      <c r="F61" s="58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113" t="s">
        <v>133</v>
      </c>
      <c r="B62" s="113"/>
      <c r="C62" s="113"/>
      <c r="D62" s="61" t="s">
        <v>134</v>
      </c>
      <c r="E62" s="62"/>
      <c r="F62" s="62"/>
      <c r="G62" s="6"/>
      <c r="H62" s="6"/>
      <c r="I62" s="6"/>
      <c r="J62" s="6"/>
      <c r="K62" s="6"/>
      <c r="L62" s="6"/>
      <c r="M62" s="6"/>
    </row>
    <row r="63" spans="1:26" ht="12.75" customHeight="1">
      <c r="A63" s="63"/>
      <c r="B63" s="63"/>
      <c r="C63" s="63"/>
      <c r="D63" s="63"/>
      <c r="E63" s="64"/>
      <c r="F63" s="64"/>
      <c r="G63" s="63"/>
      <c r="H63" s="65"/>
      <c r="I63" s="63"/>
      <c r="J63" s="64"/>
      <c r="K63" s="63"/>
      <c r="L63" s="66"/>
      <c r="M63" s="6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7" t="s">
        <v>135</v>
      </c>
      <c r="B64" s="6"/>
      <c r="C64" s="6"/>
      <c r="D64" s="6"/>
      <c r="E64" s="6"/>
      <c r="F64" s="6"/>
      <c r="G64" s="6"/>
      <c r="H64" s="6"/>
      <c r="I64" s="6"/>
      <c r="J64" s="6"/>
      <c r="K64" s="68"/>
      <c r="L64" s="6"/>
      <c r="M64" s="6"/>
    </row>
    <row r="65" spans="1:26" ht="12.75" customHeight="1">
      <c r="A65" s="67"/>
      <c r="B65" s="6"/>
      <c r="C65" s="6"/>
      <c r="D65" s="6"/>
      <c r="E65" s="6"/>
      <c r="F65" s="6"/>
      <c r="G65" s="6"/>
      <c r="H65" s="6"/>
      <c r="I65" s="6"/>
      <c r="J65" s="6"/>
      <c r="K65" s="68"/>
      <c r="L65" s="6"/>
      <c r="M65" s="6"/>
    </row>
    <row r="66" spans="1:26" ht="12.75" customHeight="1">
      <c r="A66" s="69"/>
      <c r="B66" s="6"/>
      <c r="C66" s="70"/>
      <c r="D66" s="70"/>
      <c r="E66" s="70"/>
      <c r="F66" s="70"/>
      <c r="G66" s="6"/>
      <c r="H66" s="6"/>
      <c r="I66" s="6"/>
      <c r="J66" s="6"/>
      <c r="K66" s="6"/>
      <c r="L66" s="6"/>
      <c r="M66" s="6"/>
    </row>
    <row r="67" spans="1:26" ht="12.75" customHeight="1">
      <c r="A67" s="67" t="s">
        <v>136</v>
      </c>
      <c r="B67" s="6"/>
      <c r="C67" s="67" t="s">
        <v>137</v>
      </c>
      <c r="D67" s="67"/>
      <c r="E67" s="67"/>
      <c r="F67" s="67"/>
      <c r="G67" s="67"/>
      <c r="H67" s="71" t="s">
        <v>136</v>
      </c>
      <c r="I67" s="67"/>
      <c r="J67" s="71" t="s">
        <v>138</v>
      </c>
      <c r="K67" s="72"/>
      <c r="L67" s="7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7"/>
      <c r="B68" s="6"/>
      <c r="C68" s="67"/>
      <c r="D68" s="67"/>
      <c r="E68" s="67"/>
      <c r="F68" s="67"/>
      <c r="G68" s="67"/>
      <c r="H68" s="67"/>
      <c r="I68" s="67"/>
      <c r="J68" s="67"/>
      <c r="K68" s="6"/>
      <c r="L68" s="6"/>
      <c r="M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26" ht="12.75" customHeight="1">
      <c r="A70" s="71" t="s">
        <v>136</v>
      </c>
      <c r="B70" s="67"/>
      <c r="C70" s="71" t="s">
        <v>139</v>
      </c>
      <c r="D70" s="71"/>
      <c r="E70" s="71"/>
      <c r="F70" s="71"/>
      <c r="G70" s="67"/>
      <c r="H70" s="67"/>
      <c r="I70" s="67"/>
      <c r="J70" s="67"/>
      <c r="K70" s="67"/>
      <c r="L70" s="67"/>
      <c r="M70" s="67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/>
    <row r="72" spans="1:26" ht="12.75" customHeight="1">
      <c r="A72" s="6"/>
      <c r="B72" s="6"/>
      <c r="C72" s="6"/>
      <c r="D72" s="6"/>
      <c r="E72" s="6"/>
      <c r="F72" s="6"/>
    </row>
    <row r="73" spans="1:26" ht="12.75" customHeight="1"/>
    <row r="74" spans="1:26" ht="12.75" customHeight="1"/>
    <row r="75" spans="1:26" ht="12.75" customHeight="1"/>
    <row r="76" spans="1:26" ht="12.75" customHeight="1">
      <c r="A76" s="6"/>
      <c r="B76" s="6"/>
      <c r="C76" s="6"/>
      <c r="D76" s="6"/>
      <c r="E76" s="6"/>
      <c r="F76" s="6"/>
    </row>
    <row r="77" spans="1:26" ht="12.75" customHeight="1">
      <c r="A77" s="6"/>
      <c r="B77" s="6"/>
      <c r="C77" s="6"/>
      <c r="D77" s="6"/>
      <c r="E77" s="6"/>
      <c r="F77" s="6"/>
      <c r="G77" s="6"/>
      <c r="H77" s="73"/>
      <c r="I77" s="6"/>
      <c r="J77" s="6"/>
      <c r="K77" s="6"/>
    </row>
    <row r="78" spans="1:26" ht="12.75" customHeight="1">
      <c r="A78" s="6"/>
      <c r="B78" s="6"/>
      <c r="C78" s="6"/>
      <c r="D78" s="6"/>
      <c r="E78" s="6"/>
      <c r="F78" s="6"/>
      <c r="G78" s="6"/>
      <c r="H78" s="73"/>
      <c r="I78" s="6"/>
      <c r="J78" s="6"/>
      <c r="K78" s="6"/>
    </row>
    <row r="79" spans="1:26" ht="12.75" customHeight="1">
      <c r="G79" s="6"/>
      <c r="H79" s="73"/>
      <c r="I79" s="6"/>
      <c r="J79" s="6"/>
      <c r="K79" s="6"/>
    </row>
    <row r="80" spans="1:26" ht="12.75" customHeight="1">
      <c r="A80" s="116"/>
      <c r="B80" s="123"/>
      <c r="C80" s="123"/>
      <c r="D80" s="6"/>
      <c r="E80" s="6"/>
      <c r="F80" s="6"/>
    </row>
    <row r="81" spans="1:11" ht="12.75" customHeight="1">
      <c r="G81" s="6"/>
      <c r="H81" s="6"/>
      <c r="I81" s="6"/>
      <c r="J81" s="6"/>
      <c r="K81" s="6"/>
    </row>
    <row r="82" spans="1:11" ht="12.75" customHeight="1"/>
    <row r="83" spans="1:11" ht="12.75" customHeight="1">
      <c r="A83" s="6"/>
      <c r="B83" s="6"/>
      <c r="C83" s="6"/>
      <c r="D83" s="6"/>
      <c r="E83" s="6"/>
      <c r="F83" s="6"/>
    </row>
    <row r="84" spans="1:11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73"/>
    </row>
    <row r="85" spans="1:11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73"/>
    </row>
    <row r="86" spans="1:11" ht="12.75" customHeight="1">
      <c r="G86" s="6"/>
      <c r="H86" s="6"/>
      <c r="I86" s="6"/>
      <c r="J86" s="6"/>
      <c r="K86" s="73"/>
    </row>
    <row r="87" spans="1:11" ht="12.75" customHeight="1"/>
    <row r="88" spans="1:11" ht="12.75" customHeight="1">
      <c r="A88" s="6"/>
      <c r="B88" s="6"/>
      <c r="C88" s="6"/>
      <c r="D88" s="6"/>
      <c r="E88" s="6"/>
      <c r="F88" s="6"/>
    </row>
    <row r="89" spans="1:11" ht="12.75" customHeight="1">
      <c r="G89" s="6"/>
      <c r="H89" s="6"/>
      <c r="I89" s="6"/>
      <c r="J89" s="6"/>
      <c r="K89" s="6"/>
    </row>
    <row r="90" spans="1:11" ht="12.75" customHeight="1"/>
    <row r="91" spans="1:11" ht="12.75" customHeight="1"/>
    <row r="92" spans="1:11" ht="12.75" customHeight="1"/>
    <row r="93" spans="1:11" ht="12.75" customHeight="1"/>
    <row r="94" spans="1:11" ht="12.75" customHeight="1"/>
    <row r="95" spans="1:11" ht="12.75" customHeight="1"/>
    <row r="96" spans="1:11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spans="10:10" ht="12.75" customHeight="1"/>
    <row r="114" spans="10:10" ht="12.75" customHeight="1">
      <c r="J114" s="48"/>
    </row>
    <row r="115" spans="10:10" ht="12.75" customHeight="1"/>
    <row r="116" spans="10:10" ht="12.75" customHeight="1"/>
    <row r="117" spans="10:10" ht="12.75" customHeight="1"/>
    <row r="118" spans="10:10" ht="12.75" customHeight="1"/>
    <row r="119" spans="10:10" ht="12.75" customHeight="1"/>
    <row r="120" spans="10:10" ht="12.75" customHeight="1"/>
    <row r="121" spans="10:10" ht="12.75" customHeight="1"/>
    <row r="122" spans="10:10" ht="12.75" customHeight="1"/>
    <row r="123" spans="10:10" ht="12.75" customHeight="1"/>
    <row r="124" spans="10:10" ht="12.75" customHeight="1"/>
    <row r="125" spans="10:10" ht="12.75" customHeight="1"/>
    <row r="126" spans="10:10" ht="12.75" customHeight="1"/>
    <row r="127" spans="10:10" ht="12.75" customHeight="1"/>
    <row r="128" spans="10:10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A1:B1"/>
    <mergeCell ref="A2:B2"/>
    <mergeCell ref="B52:F52"/>
    <mergeCell ref="A80:C80"/>
  </mergeCells>
  <conditionalFormatting sqref="B15:B24">
    <cfRule type="cellIs" dxfId="7" priority="1" operator="lessThan">
      <formula>1</formula>
    </cfRule>
  </conditionalFormatting>
  <conditionalFormatting sqref="B26:B27 B29:B30">
    <cfRule type="expression" dxfId="6" priority="9">
      <formula>SUM($B$26:$B$30)&lt;1</formula>
    </cfRule>
  </conditionalFormatting>
  <conditionalFormatting sqref="B28">
    <cfRule type="expression" dxfId="5" priority="2">
      <formula>SUM($B$30:$B$34)&lt;1</formula>
    </cfRule>
  </conditionalFormatting>
  <conditionalFormatting sqref="B40:B43 I15:I17 I21:I22 I28:I31 I44 I48">
    <cfRule type="cellIs" dxfId="4" priority="4" operator="lessThan">
      <formula>1</formula>
    </cfRule>
  </conditionalFormatting>
  <conditionalFormatting sqref="I18 I20">
    <cfRule type="expression" dxfId="3" priority="5">
      <formula>SUM($I$18,$I$20)&lt;1</formula>
    </cfRule>
  </conditionalFormatting>
  <conditionalFormatting sqref="I23 I25 I27">
    <cfRule type="expression" dxfId="2" priority="6">
      <formula>SUM($I$23,$I$25,$I$27)&lt;1</formula>
    </cfRule>
  </conditionalFormatting>
  <conditionalFormatting sqref="I41 I43">
    <cfRule type="expression" dxfId="1" priority="7">
      <formula>SUM($I$41,$I$43)&lt;1</formula>
    </cfRule>
  </conditionalFormatting>
  <conditionalFormatting sqref="I45 I47">
    <cfRule type="expression" dxfId="0" priority="8">
      <formula>SUM($I$45,$I$47)&lt;1</formula>
    </cfRule>
  </conditionalFormatting>
  <dataValidations count="4">
    <dataValidation type="list" allowBlank="1" sqref="J33:J36" xr:uid="{00000000-0002-0000-0000-000000000000}">
      <formula1>naslist</formula1>
    </dataValidation>
    <dataValidation type="list" allowBlank="1" sqref="C46:C47" xr:uid="{00000000-0002-0000-0000-000001000000}">
      <formula1>socscilist</formula1>
    </dataValidation>
    <dataValidation type="list" allowBlank="1" showErrorMessage="1" sqref="D8:D9 K10" xr:uid="{00000000-0002-0000-0000-000002000000}">
      <formula1>Semesters</formula1>
    </dataValidation>
    <dataValidation type="list" allowBlank="1" sqref="C44" xr:uid="{00000000-0002-0000-0000-000003000000}">
      <formula1>commlist</formula1>
    </dataValidation>
  </dataValidations>
  <hyperlinks>
    <hyperlink ref="H32" location="Course Suggestions!A1" display="12 hours Natural &amp; Applied Sci. Electives" xr:uid="{00000000-0004-0000-0000-000000000000}"/>
    <hyperlink ref="D44" location="Course Suggestions!A1" display="Enter Communications Elective (3)" xr:uid="{00000000-0004-0000-0000-000001000000}"/>
    <hyperlink ref="A45" location="Course Suggestions!A1" display="6 hours Soc. Sci/Humanities Electives" xr:uid="{00000000-0004-0000-0000-000002000000}"/>
    <hyperlink ref="D62" r:id="rId1" xr:uid="{00000000-0004-0000-0000-000003000000}"/>
  </hyperlinks>
  <pageMargins left="0.55000000000000004" right="0.5" top="0.5" bottom="0.5" header="0" footer="0"/>
  <pageSetup orientation="portrait"/>
  <ignoredErrors>
    <ignoredError sqref="B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workbookViewId="0">
      <selection activeCell="A32" sqref="A32:XFD32"/>
    </sheetView>
  </sheetViews>
  <sheetFormatPr defaultColWidth="14.42578125" defaultRowHeight="15" customHeight="1"/>
  <cols>
    <col min="1" max="1" width="12.7109375" customWidth="1"/>
    <col min="2" max="2" width="45.7109375" customWidth="1"/>
    <col min="3" max="3" width="5.42578125" customWidth="1"/>
    <col min="4" max="5" width="4.7109375" customWidth="1"/>
    <col min="6" max="6" width="4.85546875" customWidth="1"/>
    <col min="7" max="7" width="12.7109375" customWidth="1"/>
    <col min="8" max="8" width="45.7109375" customWidth="1"/>
    <col min="9" max="10" width="4.7109375" customWidth="1"/>
    <col min="11" max="26" width="8.7109375" customWidth="1"/>
  </cols>
  <sheetData>
    <row r="1" spans="1:10" ht="12.75" customHeight="1">
      <c r="A1" s="74" t="s">
        <v>140</v>
      </c>
      <c r="B1" s="6"/>
      <c r="C1" s="6"/>
      <c r="D1" s="6"/>
      <c r="E1" s="6"/>
      <c r="F1" s="6"/>
      <c r="G1" s="6"/>
      <c r="H1" s="6"/>
      <c r="I1" s="6"/>
      <c r="J1" s="6"/>
    </row>
    <row r="2" spans="1:10" ht="12.75" customHeight="1">
      <c r="C2" s="6"/>
    </row>
    <row r="3" spans="1:10" ht="12.75" customHeight="1">
      <c r="A3" s="75" t="s">
        <v>19</v>
      </c>
      <c r="B3" s="75" t="s">
        <v>141</v>
      </c>
      <c r="C3" s="75" t="s">
        <v>142</v>
      </c>
      <c r="D3" s="117" t="s">
        <v>143</v>
      </c>
      <c r="E3" s="124"/>
      <c r="F3" s="6"/>
      <c r="G3" s="6"/>
      <c r="H3" s="76" t="s">
        <v>144</v>
      </c>
      <c r="I3" s="75"/>
      <c r="J3" s="75"/>
    </row>
    <row r="4" spans="1:10" ht="12.75" customHeight="1">
      <c r="A4" s="6" t="s">
        <v>145</v>
      </c>
      <c r="B4" s="6" t="s">
        <v>146</v>
      </c>
      <c r="C4" s="6">
        <v>3</v>
      </c>
      <c r="D4" s="73" t="s">
        <v>29</v>
      </c>
      <c r="E4" s="73" t="s">
        <v>29</v>
      </c>
      <c r="F4" s="6"/>
      <c r="G4" s="6"/>
      <c r="H4" s="6" t="s">
        <v>147</v>
      </c>
      <c r="I4" s="6"/>
      <c r="J4" s="6"/>
    </row>
    <row r="5" spans="1:10" ht="12.75" customHeight="1">
      <c r="A5" s="6" t="s">
        <v>148</v>
      </c>
      <c r="B5" s="6" t="s">
        <v>149</v>
      </c>
      <c r="C5" s="6">
        <v>3</v>
      </c>
      <c r="D5" s="73" t="s">
        <v>29</v>
      </c>
      <c r="E5" s="73" t="s">
        <v>29</v>
      </c>
      <c r="F5" s="6"/>
      <c r="G5" s="6"/>
      <c r="H5" s="6" t="s">
        <v>150</v>
      </c>
      <c r="I5" s="6"/>
      <c r="J5" s="6"/>
    </row>
    <row r="6" spans="1:10" ht="12.75" customHeight="1">
      <c r="A6" s="6" t="s">
        <v>151</v>
      </c>
      <c r="B6" s="6" t="s">
        <v>152</v>
      </c>
      <c r="C6" s="6">
        <v>3</v>
      </c>
      <c r="D6" s="73" t="s">
        <v>29</v>
      </c>
      <c r="E6" s="73" t="s">
        <v>29</v>
      </c>
      <c r="F6" s="6"/>
      <c r="G6" s="6"/>
      <c r="H6" s="6" t="s">
        <v>153</v>
      </c>
      <c r="I6" s="6"/>
      <c r="J6" s="6"/>
    </row>
    <row r="7" spans="1:10" ht="12.75" customHeight="1">
      <c r="A7" s="6" t="s">
        <v>154</v>
      </c>
      <c r="B7" s="6" t="s">
        <v>155</v>
      </c>
      <c r="C7" s="6">
        <v>3</v>
      </c>
      <c r="D7" s="73" t="s">
        <v>29</v>
      </c>
      <c r="E7" s="73" t="s">
        <v>29</v>
      </c>
      <c r="F7" s="6"/>
      <c r="G7" s="6"/>
      <c r="H7" s="6" t="s">
        <v>156</v>
      </c>
      <c r="I7" s="6"/>
      <c r="J7" s="6"/>
    </row>
    <row r="8" spans="1:10" ht="12.75" customHeight="1">
      <c r="A8" s="6" t="s">
        <v>157</v>
      </c>
      <c r="B8" s="6" t="s">
        <v>158</v>
      </c>
      <c r="C8" s="6">
        <v>3</v>
      </c>
      <c r="D8" s="73" t="s">
        <v>29</v>
      </c>
      <c r="E8" s="73" t="s">
        <v>29</v>
      </c>
      <c r="F8" s="6"/>
      <c r="G8" s="6"/>
      <c r="H8" s="6" t="s">
        <v>159</v>
      </c>
      <c r="I8" s="6"/>
      <c r="J8" s="6"/>
    </row>
    <row r="9" spans="1:10" ht="12.75" customHeight="1">
      <c r="A9" s="6" t="s">
        <v>160</v>
      </c>
      <c r="B9" s="6" t="s">
        <v>161</v>
      </c>
      <c r="C9" s="6">
        <v>3</v>
      </c>
      <c r="D9" s="73">
        <v>8</v>
      </c>
      <c r="E9" s="73" t="s">
        <v>29</v>
      </c>
      <c r="F9" s="6"/>
      <c r="G9" s="6"/>
      <c r="H9" s="6" t="s">
        <v>162</v>
      </c>
      <c r="I9" s="6"/>
      <c r="J9" s="6"/>
    </row>
    <row r="10" spans="1:10" ht="12.75" customHeight="1">
      <c r="A10" s="6" t="s">
        <v>163</v>
      </c>
      <c r="B10" s="6" t="s">
        <v>164</v>
      </c>
      <c r="C10" s="6">
        <v>3</v>
      </c>
      <c r="D10" s="73">
        <v>1</v>
      </c>
      <c r="E10" s="73">
        <v>3</v>
      </c>
      <c r="F10" s="6"/>
      <c r="G10" s="6"/>
      <c r="H10" s="6" t="s">
        <v>165</v>
      </c>
      <c r="I10" s="6"/>
      <c r="J10" s="6"/>
    </row>
    <row r="11" spans="1:10" ht="12.75" customHeight="1">
      <c r="A11" s="6" t="s">
        <v>166</v>
      </c>
      <c r="B11" s="6" t="s">
        <v>167</v>
      </c>
      <c r="C11" s="6">
        <v>3</v>
      </c>
      <c r="D11" s="73">
        <v>1</v>
      </c>
      <c r="E11" s="73" t="s">
        <v>29</v>
      </c>
      <c r="F11" s="6"/>
      <c r="G11" s="6"/>
      <c r="H11" s="6" t="s">
        <v>168</v>
      </c>
      <c r="I11" s="6"/>
      <c r="J11" s="6"/>
    </row>
    <row r="12" spans="1:10" ht="12.75" customHeight="1">
      <c r="A12" s="6" t="s">
        <v>169</v>
      </c>
      <c r="B12" s="6" t="s">
        <v>170</v>
      </c>
      <c r="C12" s="6">
        <v>3</v>
      </c>
      <c r="D12" s="73">
        <v>2</v>
      </c>
      <c r="E12" s="73">
        <v>8</v>
      </c>
      <c r="F12" s="6"/>
      <c r="G12" s="6"/>
      <c r="H12" s="6"/>
      <c r="I12" s="6"/>
      <c r="J12" s="6"/>
    </row>
    <row r="13" spans="1:10" ht="12.75" customHeight="1">
      <c r="A13" s="6" t="s">
        <v>171</v>
      </c>
      <c r="B13" s="6" t="s">
        <v>172</v>
      </c>
      <c r="C13" s="6">
        <v>3</v>
      </c>
      <c r="D13" s="73">
        <v>8</v>
      </c>
      <c r="E13" s="73" t="s">
        <v>29</v>
      </c>
      <c r="F13" s="6"/>
      <c r="G13" s="6"/>
      <c r="H13" s="6"/>
      <c r="I13" s="6"/>
      <c r="J13" s="6"/>
    </row>
    <row r="14" spans="1:10" ht="12.75" customHeight="1">
      <c r="A14" s="9" t="s">
        <v>173</v>
      </c>
      <c r="B14" s="77" t="s">
        <v>174</v>
      </c>
      <c r="C14" s="77"/>
      <c r="D14" s="6"/>
      <c r="E14" s="6"/>
      <c r="F14" s="6"/>
      <c r="G14" s="6"/>
      <c r="H14" s="6"/>
      <c r="I14" s="6"/>
      <c r="J14" s="6"/>
    </row>
    <row r="15" spans="1:10" ht="12.75" customHeight="1">
      <c r="C15" s="6"/>
    </row>
    <row r="16" spans="1:10" ht="12.75" customHeight="1">
      <c r="C16" s="6"/>
    </row>
    <row r="17" spans="1:26" ht="12.75" customHeight="1">
      <c r="C17" s="6"/>
    </row>
    <row r="18" spans="1:26" ht="12.75" customHeight="1">
      <c r="A18" s="74" t="s">
        <v>175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>
      <c r="A19" s="6" t="s">
        <v>176</v>
      </c>
      <c r="B19" s="6"/>
      <c r="C19" s="6"/>
      <c r="D19" s="6"/>
      <c r="E19" s="6"/>
      <c r="F19" s="6"/>
      <c r="G19" s="6"/>
      <c r="H19" s="6"/>
    </row>
    <row r="20" spans="1:26" ht="12.75" customHeight="1">
      <c r="A20" s="6" t="s">
        <v>177</v>
      </c>
      <c r="B20" s="6"/>
      <c r="C20" s="6"/>
      <c r="D20" s="6"/>
      <c r="E20" s="6"/>
      <c r="F20" s="6"/>
      <c r="G20" s="6"/>
      <c r="H20" s="6"/>
    </row>
    <row r="21" spans="1:26" ht="12.75" customHeight="1">
      <c r="A21" s="6"/>
      <c r="B21" s="6"/>
      <c r="C21" s="6"/>
      <c r="D21" s="6"/>
      <c r="E21" s="6"/>
      <c r="F21" s="6"/>
      <c r="G21" s="6"/>
      <c r="H21" s="6"/>
    </row>
    <row r="22" spans="1:26" ht="12.75" customHeight="1">
      <c r="A22" s="75" t="s">
        <v>19</v>
      </c>
      <c r="B22" s="75" t="s">
        <v>141</v>
      </c>
      <c r="C22" s="75"/>
      <c r="D22" s="117" t="s">
        <v>143</v>
      </c>
      <c r="E22" s="124"/>
      <c r="F22" s="6"/>
      <c r="G22" s="6"/>
      <c r="H22" s="6"/>
    </row>
    <row r="23" spans="1:26" ht="12.75" customHeight="1">
      <c r="A23" s="6" t="s">
        <v>178</v>
      </c>
      <c r="B23" s="6" t="s">
        <v>179</v>
      </c>
      <c r="C23" s="6">
        <v>3</v>
      </c>
      <c r="D23" s="73">
        <v>4</v>
      </c>
      <c r="E23" s="73">
        <v>8</v>
      </c>
      <c r="F23" s="6"/>
      <c r="G23" s="6"/>
      <c r="H23" s="6"/>
    </row>
    <row r="24" spans="1:26" ht="12.75" customHeight="1">
      <c r="A24" s="6" t="s">
        <v>180</v>
      </c>
      <c r="B24" s="6" t="s">
        <v>181</v>
      </c>
      <c r="C24" s="6">
        <v>3</v>
      </c>
      <c r="D24" s="73">
        <v>5</v>
      </c>
      <c r="E24" s="73">
        <v>8</v>
      </c>
      <c r="F24" s="6"/>
      <c r="G24" s="6"/>
      <c r="H24" s="6"/>
    </row>
    <row r="25" spans="1:26" ht="12.75" customHeight="1">
      <c r="A25" s="6" t="s">
        <v>182</v>
      </c>
      <c r="B25" s="6" t="s">
        <v>183</v>
      </c>
      <c r="C25" s="6">
        <v>3</v>
      </c>
      <c r="D25" s="73">
        <v>2</v>
      </c>
      <c r="E25" s="73">
        <v>8</v>
      </c>
      <c r="F25" s="6"/>
      <c r="G25" s="6"/>
      <c r="H25" s="6"/>
    </row>
    <row r="26" spans="1:26" ht="12.75" customHeight="1">
      <c r="A26" s="6" t="s">
        <v>184</v>
      </c>
      <c r="B26" s="6" t="s">
        <v>185</v>
      </c>
      <c r="C26" s="6">
        <v>3</v>
      </c>
      <c r="D26" s="73">
        <v>6</v>
      </c>
      <c r="E26" s="73">
        <v>8</v>
      </c>
      <c r="F26" s="6"/>
      <c r="G26" s="6"/>
      <c r="H26" s="6"/>
    </row>
    <row r="27" spans="1:26" ht="12.75" customHeight="1">
      <c r="A27" s="6" t="s">
        <v>186</v>
      </c>
      <c r="B27" s="6" t="s">
        <v>187</v>
      </c>
      <c r="C27" s="6">
        <v>3</v>
      </c>
      <c r="D27" s="73">
        <v>1</v>
      </c>
      <c r="E27" s="73" t="s">
        <v>29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>
      <c r="A28" s="6" t="s">
        <v>188</v>
      </c>
      <c r="B28" s="6" t="s">
        <v>189</v>
      </c>
      <c r="C28" s="6">
        <v>3</v>
      </c>
      <c r="D28" s="73">
        <v>4</v>
      </c>
      <c r="E28" s="73">
        <v>5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>
      <c r="A29" s="6" t="s">
        <v>190</v>
      </c>
      <c r="B29" s="6" t="s">
        <v>191</v>
      </c>
      <c r="C29" s="6">
        <v>3</v>
      </c>
      <c r="D29" s="73">
        <v>1</v>
      </c>
      <c r="E29" s="73">
        <v>5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6" t="s">
        <v>192</v>
      </c>
      <c r="B30" s="6" t="s">
        <v>193</v>
      </c>
      <c r="C30" s="6">
        <v>3</v>
      </c>
      <c r="D30" s="73">
        <v>1</v>
      </c>
      <c r="E30" s="73">
        <v>5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6" t="s">
        <v>194</v>
      </c>
      <c r="B31" s="6" t="s">
        <v>195</v>
      </c>
      <c r="C31" s="6">
        <v>3</v>
      </c>
      <c r="D31" s="73">
        <v>1</v>
      </c>
      <c r="E31" s="73">
        <v>5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6" t="s">
        <v>196</v>
      </c>
      <c r="B32" s="6" t="s">
        <v>197</v>
      </c>
      <c r="C32" s="6">
        <v>3</v>
      </c>
      <c r="D32" s="73">
        <v>4</v>
      </c>
      <c r="E32" s="73">
        <v>5</v>
      </c>
      <c r="F32" s="6"/>
      <c r="G32" s="6"/>
      <c r="H32" s="6"/>
    </row>
    <row r="33" spans="1:26" ht="12.75" customHeight="1">
      <c r="A33" s="6" t="s">
        <v>198</v>
      </c>
      <c r="B33" s="6" t="s">
        <v>199</v>
      </c>
      <c r="C33" s="6">
        <v>3</v>
      </c>
      <c r="D33" s="73">
        <v>4</v>
      </c>
      <c r="E33" s="73">
        <v>5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6" t="s">
        <v>200</v>
      </c>
      <c r="B34" s="6" t="s">
        <v>201</v>
      </c>
      <c r="C34" s="6">
        <v>3</v>
      </c>
      <c r="D34" s="73">
        <v>5</v>
      </c>
      <c r="E34" s="73">
        <v>6</v>
      </c>
    </row>
    <row r="35" spans="1:26" ht="12.75" customHeight="1">
      <c r="A35" s="6" t="s">
        <v>202</v>
      </c>
      <c r="B35" s="6" t="s">
        <v>203</v>
      </c>
      <c r="C35" s="6">
        <v>3</v>
      </c>
      <c r="D35" s="73">
        <v>5</v>
      </c>
      <c r="E35" s="73">
        <v>6</v>
      </c>
    </row>
    <row r="36" spans="1:26" ht="12.75" customHeight="1">
      <c r="A36" s="6" t="s">
        <v>204</v>
      </c>
      <c r="B36" s="6"/>
      <c r="C36" s="6"/>
      <c r="D36" s="6"/>
      <c r="E36" s="73"/>
    </row>
    <row r="37" spans="1:26" ht="12.75" customHeight="1">
      <c r="A37" s="6" t="s">
        <v>205</v>
      </c>
      <c r="B37" s="6"/>
      <c r="C37" s="6"/>
      <c r="D37" s="6"/>
      <c r="E37" s="6"/>
    </row>
    <row r="38" spans="1:26" ht="12.75" customHeight="1">
      <c r="C38" s="6"/>
    </row>
    <row r="39" spans="1:26" ht="12.75" customHeight="1">
      <c r="A39" s="74" t="s">
        <v>206</v>
      </c>
      <c r="B39" s="6"/>
      <c r="C39" s="6"/>
      <c r="D39" s="6"/>
      <c r="E39" s="6"/>
    </row>
    <row r="40" spans="1:26" ht="12.75" customHeight="1">
      <c r="A40" s="6"/>
      <c r="B40" s="6"/>
      <c r="C40" s="6"/>
      <c r="D40" s="6"/>
      <c r="E40" s="6"/>
    </row>
    <row r="41" spans="1:26" ht="12.75" customHeight="1">
      <c r="A41" s="75" t="s">
        <v>19</v>
      </c>
      <c r="B41" s="75" t="s">
        <v>141</v>
      </c>
      <c r="C41" s="75"/>
      <c r="D41" s="117" t="s">
        <v>143</v>
      </c>
      <c r="E41" s="124"/>
    </row>
    <row r="42" spans="1:26" ht="12.75" customHeight="1">
      <c r="A42" s="6" t="s">
        <v>207</v>
      </c>
      <c r="B42" s="6" t="s">
        <v>208</v>
      </c>
      <c r="C42" s="6">
        <v>3</v>
      </c>
      <c r="D42" s="78" t="s">
        <v>29</v>
      </c>
      <c r="E42" s="78" t="s">
        <v>29</v>
      </c>
    </row>
    <row r="43" spans="1:26" ht="12.75" customHeight="1">
      <c r="A43" s="6" t="s">
        <v>73</v>
      </c>
      <c r="B43" s="6" t="s">
        <v>74</v>
      </c>
      <c r="C43" s="6">
        <v>5</v>
      </c>
      <c r="D43" s="78">
        <v>7</v>
      </c>
      <c r="E43" s="78">
        <v>2</v>
      </c>
    </row>
    <row r="44" spans="1:26" ht="12.75" customHeight="1">
      <c r="A44" s="6" t="s">
        <v>209</v>
      </c>
      <c r="B44" s="6" t="s">
        <v>210</v>
      </c>
      <c r="C44" s="6">
        <v>3</v>
      </c>
      <c r="D44" s="78" t="s">
        <v>29</v>
      </c>
      <c r="E44" s="78" t="s">
        <v>29</v>
      </c>
    </row>
    <row r="45" spans="1:26" ht="12.75" customHeight="1">
      <c r="A45" s="6" t="s">
        <v>211</v>
      </c>
      <c r="B45" s="6" t="s">
        <v>212</v>
      </c>
      <c r="C45" s="6">
        <v>3</v>
      </c>
      <c r="D45" s="78">
        <v>2</v>
      </c>
      <c r="E45" s="78">
        <v>7</v>
      </c>
    </row>
    <row r="46" spans="1:26" ht="12.75" customHeight="1">
      <c r="A46" s="6" t="s">
        <v>213</v>
      </c>
      <c r="B46" s="6" t="s">
        <v>214</v>
      </c>
      <c r="C46" s="6">
        <v>3</v>
      </c>
      <c r="D46" s="78" t="s">
        <v>29</v>
      </c>
      <c r="E46" s="78" t="s">
        <v>29</v>
      </c>
    </row>
    <row r="47" spans="1:26" ht="12.75" customHeight="1">
      <c r="A47" s="6" t="s">
        <v>215</v>
      </c>
      <c r="B47" s="6" t="s">
        <v>216</v>
      </c>
      <c r="C47" s="6">
        <v>3</v>
      </c>
      <c r="D47" s="78" t="s">
        <v>29</v>
      </c>
      <c r="E47" s="78" t="s">
        <v>29</v>
      </c>
    </row>
    <row r="48" spans="1:26" ht="12.75" customHeight="1">
      <c r="A48" s="6" t="s">
        <v>61</v>
      </c>
      <c r="B48" s="6" t="s">
        <v>62</v>
      </c>
      <c r="C48" s="6">
        <v>3</v>
      </c>
      <c r="D48" s="78">
        <v>7</v>
      </c>
      <c r="E48" s="78">
        <v>2</v>
      </c>
    </row>
    <row r="49" spans="1:5" ht="12.75" customHeight="1">
      <c r="A49" s="6" t="s">
        <v>217</v>
      </c>
      <c r="B49" s="6" t="s">
        <v>218</v>
      </c>
      <c r="C49" s="6">
        <v>2</v>
      </c>
      <c r="D49" s="78" t="s">
        <v>29</v>
      </c>
      <c r="E49" s="78" t="s">
        <v>29</v>
      </c>
    </row>
    <row r="50" spans="1:5" ht="12.75" customHeight="1">
      <c r="A50" s="6" t="s">
        <v>219</v>
      </c>
      <c r="B50" s="6" t="s">
        <v>220</v>
      </c>
      <c r="C50" s="6">
        <v>2</v>
      </c>
      <c r="D50" s="78" t="s">
        <v>29</v>
      </c>
      <c r="E50" s="78" t="s">
        <v>29</v>
      </c>
    </row>
    <row r="51" spans="1:5" ht="12.75" customHeight="1">
      <c r="A51" s="6" t="s">
        <v>221</v>
      </c>
      <c r="B51" s="6" t="s">
        <v>222</v>
      </c>
      <c r="C51" s="6">
        <v>4</v>
      </c>
      <c r="D51" s="78">
        <v>2</v>
      </c>
      <c r="E51" s="78" t="s">
        <v>29</v>
      </c>
    </row>
    <row r="52" spans="1:5" ht="12.75" customHeight="1">
      <c r="A52" s="32" t="s">
        <v>223</v>
      </c>
      <c r="B52" s="77" t="s">
        <v>224</v>
      </c>
      <c r="C52" s="77">
        <v>4</v>
      </c>
      <c r="D52" s="78">
        <v>2</v>
      </c>
      <c r="E52" s="78" t="s">
        <v>29</v>
      </c>
    </row>
    <row r="53" spans="1:5" ht="12.75" customHeight="1">
      <c r="A53" s="34" t="s">
        <v>225</v>
      </c>
      <c r="B53" s="34" t="s">
        <v>226</v>
      </c>
      <c r="C53" s="6">
        <v>4</v>
      </c>
      <c r="D53" s="78">
        <v>7</v>
      </c>
      <c r="E53" s="78">
        <v>2</v>
      </c>
    </row>
    <row r="54" spans="1:5" ht="12.75" customHeight="1">
      <c r="A54" s="34" t="s">
        <v>227</v>
      </c>
      <c r="B54" s="34" t="s">
        <v>228</v>
      </c>
      <c r="C54" s="6">
        <v>2</v>
      </c>
      <c r="D54" s="78">
        <v>7</v>
      </c>
      <c r="E54" s="78" t="s">
        <v>29</v>
      </c>
    </row>
    <row r="55" spans="1:5" ht="12.75" customHeight="1">
      <c r="A55" s="34" t="s">
        <v>229</v>
      </c>
      <c r="B55" s="34" t="s">
        <v>230</v>
      </c>
      <c r="C55" s="6">
        <v>2</v>
      </c>
      <c r="D55" s="78" t="s">
        <v>29</v>
      </c>
      <c r="E55" s="78" t="s">
        <v>29</v>
      </c>
    </row>
    <row r="56" spans="1:5" ht="12.75" customHeight="1">
      <c r="C56" s="6"/>
    </row>
    <row r="57" spans="1:5" ht="12.75" customHeight="1">
      <c r="C57" s="6"/>
    </row>
    <row r="58" spans="1:5" ht="12.75" customHeight="1">
      <c r="C58" s="6"/>
    </row>
    <row r="59" spans="1:5" ht="12.75" customHeight="1">
      <c r="C59" s="6"/>
    </row>
    <row r="60" spans="1:5" ht="12.75" customHeight="1">
      <c r="C60" s="6"/>
    </row>
    <row r="61" spans="1:5" ht="12.75" customHeight="1">
      <c r="C61" s="6"/>
    </row>
    <row r="62" spans="1:5" ht="12.75" customHeight="1">
      <c r="C62" s="6"/>
    </row>
    <row r="63" spans="1:5" ht="12.75" customHeight="1">
      <c r="C63" s="6"/>
    </row>
    <row r="64" spans="1:5" ht="12.75" customHeight="1">
      <c r="C64" s="6"/>
    </row>
    <row r="65" spans="3:3" ht="12.75" customHeight="1">
      <c r="C65" s="6"/>
    </row>
    <row r="66" spans="3:3" ht="12.75" customHeight="1">
      <c r="C66" s="6"/>
    </row>
    <row r="67" spans="3:3" ht="12.75" customHeight="1">
      <c r="C67" s="6"/>
    </row>
    <row r="68" spans="3:3" ht="12.75" customHeight="1">
      <c r="C68" s="6"/>
    </row>
    <row r="69" spans="3:3" ht="12.75" customHeight="1">
      <c r="C69" s="6"/>
    </row>
    <row r="70" spans="3:3" ht="12.75" customHeight="1">
      <c r="C70" s="6"/>
    </row>
    <row r="71" spans="3:3" ht="12.75" customHeight="1">
      <c r="C71" s="6"/>
    </row>
    <row r="72" spans="3:3" ht="12.75" customHeight="1">
      <c r="C72" s="6"/>
    </row>
    <row r="73" spans="3:3" ht="12.75" customHeight="1">
      <c r="C73" s="6"/>
    </row>
    <row r="74" spans="3:3" ht="12.75" customHeight="1">
      <c r="C74" s="6"/>
    </row>
    <row r="75" spans="3:3" ht="12.75" customHeight="1">
      <c r="C75" s="6"/>
    </row>
    <row r="76" spans="3:3" ht="12.75" customHeight="1">
      <c r="C76" s="6"/>
    </row>
    <row r="77" spans="3:3" ht="12.75" customHeight="1">
      <c r="C77" s="6"/>
    </row>
    <row r="78" spans="3:3" ht="12.75" customHeight="1">
      <c r="C78" s="6"/>
    </row>
    <row r="79" spans="3:3" ht="12.75" customHeight="1">
      <c r="C79" s="6"/>
    </row>
    <row r="80" spans="3:3" ht="12.75" customHeight="1">
      <c r="C80" s="6"/>
    </row>
    <row r="81" spans="3:3" ht="12.75" customHeight="1">
      <c r="C81" s="6"/>
    </row>
    <row r="82" spans="3:3" ht="12.75" customHeight="1">
      <c r="C82" s="6"/>
    </row>
    <row r="83" spans="3:3" ht="12.75" customHeight="1">
      <c r="C83" s="6"/>
    </row>
    <row r="84" spans="3:3" ht="12.75" customHeight="1">
      <c r="C84" s="6"/>
    </row>
    <row r="85" spans="3:3" ht="12.75" customHeight="1">
      <c r="C85" s="6"/>
    </row>
    <row r="86" spans="3:3" ht="12.75" customHeight="1">
      <c r="C86" s="6"/>
    </row>
    <row r="87" spans="3:3" ht="12.75" customHeight="1">
      <c r="C87" s="6"/>
    </row>
    <row r="88" spans="3:3" ht="12.75" customHeight="1">
      <c r="C88" s="6"/>
    </row>
    <row r="89" spans="3:3" ht="12.75" customHeight="1">
      <c r="C89" s="6"/>
    </row>
    <row r="90" spans="3:3" ht="12.75" customHeight="1">
      <c r="C90" s="6"/>
    </row>
    <row r="91" spans="3:3" ht="12.75" customHeight="1">
      <c r="C91" s="6"/>
    </row>
    <row r="92" spans="3:3" ht="12.75" customHeight="1">
      <c r="C92" s="6"/>
    </row>
    <row r="93" spans="3:3" ht="12.75" customHeight="1">
      <c r="C93" s="6"/>
    </row>
    <row r="94" spans="3:3" ht="12.75" customHeight="1">
      <c r="C94" s="6"/>
    </row>
    <row r="95" spans="3:3" ht="12.75" customHeight="1">
      <c r="C95" s="6"/>
    </row>
    <row r="96" spans="3:3" ht="12.75" customHeight="1">
      <c r="C96" s="6"/>
    </row>
    <row r="97" spans="3:3" ht="12.75" customHeight="1">
      <c r="C97" s="6"/>
    </row>
    <row r="98" spans="3:3" ht="12.75" customHeight="1">
      <c r="C98" s="6"/>
    </row>
    <row r="99" spans="3:3" ht="12.75" customHeight="1">
      <c r="C99" s="6"/>
    </row>
    <row r="100" spans="3:3" ht="12.75" customHeight="1">
      <c r="C100" s="6"/>
    </row>
    <row r="101" spans="3:3" ht="12.75" customHeight="1">
      <c r="C101" s="6"/>
    </row>
    <row r="102" spans="3:3" ht="12.75" customHeight="1">
      <c r="C102" s="6"/>
    </row>
    <row r="103" spans="3:3" ht="12.75" customHeight="1">
      <c r="C103" s="6"/>
    </row>
    <row r="104" spans="3:3" ht="12.75" customHeight="1">
      <c r="C104" s="6"/>
    </row>
    <row r="105" spans="3:3" ht="12.75" customHeight="1">
      <c r="C105" s="6"/>
    </row>
    <row r="106" spans="3:3" ht="12.75" customHeight="1">
      <c r="C106" s="6"/>
    </row>
    <row r="107" spans="3:3" ht="12.75" customHeight="1">
      <c r="C107" s="6"/>
    </row>
    <row r="108" spans="3:3" ht="12.75" customHeight="1">
      <c r="C108" s="6"/>
    </row>
    <row r="109" spans="3:3" ht="12.75" customHeight="1">
      <c r="C109" s="6"/>
    </row>
    <row r="110" spans="3:3" ht="12.75" customHeight="1">
      <c r="C110" s="6"/>
    </row>
    <row r="111" spans="3:3" ht="12.75" customHeight="1">
      <c r="C111" s="6"/>
    </row>
    <row r="112" spans="3:3" ht="12.75" customHeight="1">
      <c r="C112" s="6"/>
    </row>
    <row r="113" spans="3:3" ht="12.75" customHeight="1">
      <c r="C113" s="6"/>
    </row>
    <row r="114" spans="3:3" ht="12.75" customHeight="1">
      <c r="C114" s="6"/>
    </row>
    <row r="115" spans="3:3" ht="12.75" customHeight="1">
      <c r="C115" s="6"/>
    </row>
    <row r="116" spans="3:3" ht="12.75" customHeight="1">
      <c r="C116" s="6"/>
    </row>
    <row r="117" spans="3:3" ht="12.75" customHeight="1">
      <c r="C117" s="6"/>
    </row>
    <row r="118" spans="3:3" ht="12.75" customHeight="1">
      <c r="C118" s="6"/>
    </row>
    <row r="119" spans="3:3" ht="12.75" customHeight="1">
      <c r="C119" s="6"/>
    </row>
    <row r="120" spans="3:3" ht="12.75" customHeight="1">
      <c r="C120" s="6"/>
    </row>
    <row r="121" spans="3:3" ht="12.75" customHeight="1">
      <c r="C121" s="6"/>
    </row>
    <row r="122" spans="3:3" ht="12.75" customHeight="1">
      <c r="C122" s="6"/>
    </row>
    <row r="123" spans="3:3" ht="12.75" customHeight="1">
      <c r="C123" s="6"/>
    </row>
    <row r="124" spans="3:3" ht="12.75" customHeight="1">
      <c r="C124" s="6"/>
    </row>
    <row r="125" spans="3:3" ht="12.75" customHeight="1">
      <c r="C125" s="6"/>
    </row>
    <row r="126" spans="3:3" ht="12.75" customHeight="1">
      <c r="C126" s="6"/>
    </row>
    <row r="127" spans="3:3" ht="12.75" customHeight="1">
      <c r="C127" s="6"/>
    </row>
    <row r="128" spans="3:3" ht="12.75" customHeight="1">
      <c r="C128" s="6"/>
    </row>
    <row r="129" spans="3:3" ht="12.75" customHeight="1">
      <c r="C129" s="6"/>
    </row>
    <row r="130" spans="3:3" ht="12.75" customHeight="1">
      <c r="C130" s="6"/>
    </row>
    <row r="131" spans="3:3" ht="12.75" customHeight="1">
      <c r="C131" s="6"/>
    </row>
    <row r="132" spans="3:3" ht="12.75" customHeight="1">
      <c r="C132" s="6"/>
    </row>
    <row r="133" spans="3:3" ht="12.75" customHeight="1">
      <c r="C133" s="6"/>
    </row>
    <row r="134" spans="3:3" ht="12.75" customHeight="1">
      <c r="C134" s="6"/>
    </row>
    <row r="135" spans="3:3" ht="12.75" customHeight="1">
      <c r="C135" s="6"/>
    </row>
    <row r="136" spans="3:3" ht="12.75" customHeight="1">
      <c r="C136" s="6"/>
    </row>
    <row r="137" spans="3:3" ht="12.75" customHeight="1">
      <c r="C137" s="6"/>
    </row>
    <row r="138" spans="3:3" ht="12.75" customHeight="1">
      <c r="C138" s="6"/>
    </row>
    <row r="139" spans="3:3" ht="12.75" customHeight="1">
      <c r="C139" s="6"/>
    </row>
    <row r="140" spans="3:3" ht="12.75" customHeight="1">
      <c r="C140" s="6"/>
    </row>
    <row r="141" spans="3:3" ht="12.75" customHeight="1">
      <c r="C141" s="6"/>
    </row>
    <row r="142" spans="3:3" ht="12.75" customHeight="1">
      <c r="C142" s="6"/>
    </row>
    <row r="143" spans="3:3" ht="12.75" customHeight="1">
      <c r="C143" s="6"/>
    </row>
    <row r="144" spans="3:3" ht="12.75" customHeight="1">
      <c r="C144" s="6"/>
    </row>
    <row r="145" spans="3:3" ht="12.75" customHeight="1">
      <c r="C145" s="6"/>
    </row>
    <row r="146" spans="3:3" ht="12.75" customHeight="1">
      <c r="C146" s="6"/>
    </row>
    <row r="147" spans="3:3" ht="12.75" customHeight="1">
      <c r="C147" s="6"/>
    </row>
    <row r="148" spans="3:3" ht="12.75" customHeight="1">
      <c r="C148" s="6"/>
    </row>
    <row r="149" spans="3:3" ht="12.75" customHeight="1">
      <c r="C149" s="6"/>
    </row>
    <row r="150" spans="3:3" ht="12.75" customHeight="1">
      <c r="C150" s="6"/>
    </row>
    <row r="151" spans="3:3" ht="12.75" customHeight="1">
      <c r="C151" s="6"/>
    </row>
    <row r="152" spans="3:3" ht="12.75" customHeight="1">
      <c r="C152" s="6"/>
    </row>
    <row r="153" spans="3:3" ht="12.75" customHeight="1">
      <c r="C153" s="6"/>
    </row>
    <row r="154" spans="3:3" ht="12.75" customHeight="1">
      <c r="C154" s="6"/>
    </row>
    <row r="155" spans="3:3" ht="12.75" customHeight="1">
      <c r="C155" s="6"/>
    </row>
    <row r="156" spans="3:3" ht="12.75" customHeight="1">
      <c r="C156" s="6"/>
    </row>
    <row r="157" spans="3:3" ht="12.75" customHeight="1">
      <c r="C157" s="6"/>
    </row>
    <row r="158" spans="3:3" ht="12.75" customHeight="1">
      <c r="C158" s="6"/>
    </row>
    <row r="159" spans="3:3" ht="12.75" customHeight="1">
      <c r="C159" s="6"/>
    </row>
    <row r="160" spans="3:3" ht="12.75" customHeight="1">
      <c r="C160" s="6"/>
    </row>
    <row r="161" spans="3:3" ht="12.75" customHeight="1">
      <c r="C161" s="6"/>
    </row>
    <row r="162" spans="3:3" ht="12.75" customHeight="1">
      <c r="C162" s="6"/>
    </row>
    <row r="163" spans="3:3" ht="12.75" customHeight="1">
      <c r="C163" s="6"/>
    </row>
    <row r="164" spans="3:3" ht="12.75" customHeight="1">
      <c r="C164" s="6"/>
    </row>
    <row r="165" spans="3:3" ht="12.75" customHeight="1">
      <c r="C165" s="6"/>
    </row>
    <row r="166" spans="3:3" ht="12.75" customHeight="1">
      <c r="C166" s="6"/>
    </row>
    <row r="167" spans="3:3" ht="12.75" customHeight="1">
      <c r="C167" s="6"/>
    </row>
    <row r="168" spans="3:3" ht="12.75" customHeight="1">
      <c r="C168" s="6"/>
    </row>
    <row r="169" spans="3:3" ht="12.75" customHeight="1">
      <c r="C169" s="6"/>
    </row>
    <row r="170" spans="3:3" ht="12.75" customHeight="1">
      <c r="C170" s="6"/>
    </row>
    <row r="171" spans="3:3" ht="12.75" customHeight="1">
      <c r="C171" s="6"/>
    </row>
    <row r="172" spans="3:3" ht="12.75" customHeight="1">
      <c r="C172" s="6"/>
    </row>
    <row r="173" spans="3:3" ht="12.75" customHeight="1">
      <c r="C173" s="6"/>
    </row>
    <row r="174" spans="3:3" ht="12.75" customHeight="1">
      <c r="C174" s="6"/>
    </row>
    <row r="175" spans="3:3" ht="12.75" customHeight="1">
      <c r="C175" s="6"/>
    </row>
    <row r="176" spans="3:3" ht="12.75" customHeight="1">
      <c r="C176" s="6"/>
    </row>
    <row r="177" spans="3:3" ht="12.75" customHeight="1">
      <c r="C177" s="6"/>
    </row>
    <row r="178" spans="3:3" ht="12.75" customHeight="1">
      <c r="C178" s="6"/>
    </row>
    <row r="179" spans="3:3" ht="12.75" customHeight="1">
      <c r="C179" s="6"/>
    </row>
    <row r="180" spans="3:3" ht="12.75" customHeight="1">
      <c r="C180" s="6"/>
    </row>
    <row r="181" spans="3:3" ht="12.75" customHeight="1">
      <c r="C181" s="6"/>
    </row>
    <row r="182" spans="3:3" ht="12.75" customHeight="1">
      <c r="C182" s="6"/>
    </row>
    <row r="183" spans="3:3" ht="12.75" customHeight="1">
      <c r="C183" s="6"/>
    </row>
    <row r="184" spans="3:3" ht="12.75" customHeight="1">
      <c r="C184" s="6"/>
    </row>
    <row r="185" spans="3:3" ht="12.75" customHeight="1">
      <c r="C185" s="6"/>
    </row>
    <row r="186" spans="3:3" ht="12.75" customHeight="1">
      <c r="C186" s="6"/>
    </row>
    <row r="187" spans="3:3" ht="12.75" customHeight="1">
      <c r="C187" s="6"/>
    </row>
    <row r="188" spans="3:3" ht="12.75" customHeight="1">
      <c r="C188" s="6"/>
    </row>
    <row r="189" spans="3:3" ht="12.75" customHeight="1">
      <c r="C189" s="6"/>
    </row>
    <row r="190" spans="3:3" ht="12.75" customHeight="1">
      <c r="C190" s="6"/>
    </row>
    <row r="191" spans="3:3" ht="12.75" customHeight="1">
      <c r="C191" s="6"/>
    </row>
    <row r="192" spans="3:3" ht="12.75" customHeight="1">
      <c r="C192" s="6"/>
    </row>
    <row r="193" spans="3:3" ht="12.75" customHeight="1">
      <c r="C193" s="6"/>
    </row>
    <row r="194" spans="3:3" ht="12.75" customHeight="1">
      <c r="C194" s="6"/>
    </row>
    <row r="195" spans="3:3" ht="12.75" customHeight="1">
      <c r="C195" s="6"/>
    </row>
    <row r="196" spans="3:3" ht="12.75" customHeight="1">
      <c r="C196" s="6"/>
    </row>
    <row r="197" spans="3:3" ht="12.75" customHeight="1">
      <c r="C197" s="6"/>
    </row>
    <row r="198" spans="3:3" ht="12.75" customHeight="1">
      <c r="C198" s="6"/>
    </row>
    <row r="199" spans="3:3" ht="12.75" customHeight="1">
      <c r="C199" s="6"/>
    </row>
    <row r="200" spans="3:3" ht="12.75" customHeight="1">
      <c r="C200" s="6"/>
    </row>
    <row r="201" spans="3:3" ht="12.75" customHeight="1">
      <c r="C201" s="6"/>
    </row>
    <row r="202" spans="3:3" ht="12.75" customHeight="1">
      <c r="C202" s="6"/>
    </row>
    <row r="203" spans="3:3" ht="12.75" customHeight="1">
      <c r="C203" s="6"/>
    </row>
    <row r="204" spans="3:3" ht="12.75" customHeight="1">
      <c r="C204" s="6"/>
    </row>
    <row r="205" spans="3:3" ht="12.75" customHeight="1">
      <c r="C205" s="6"/>
    </row>
    <row r="206" spans="3:3" ht="12.75" customHeight="1">
      <c r="C206" s="6"/>
    </row>
    <row r="207" spans="3:3" ht="12.75" customHeight="1">
      <c r="C207" s="6"/>
    </row>
    <row r="208" spans="3:3" ht="12.75" customHeight="1">
      <c r="C208" s="6"/>
    </row>
    <row r="209" spans="3:3" ht="12.75" customHeight="1">
      <c r="C209" s="6"/>
    </row>
    <row r="210" spans="3:3" ht="12.75" customHeight="1">
      <c r="C210" s="6"/>
    </row>
    <row r="211" spans="3:3" ht="12.75" customHeight="1">
      <c r="C211" s="6"/>
    </row>
    <row r="212" spans="3:3" ht="12.75" customHeight="1">
      <c r="C212" s="6"/>
    </row>
    <row r="213" spans="3:3" ht="12.75" customHeight="1">
      <c r="C213" s="6"/>
    </row>
    <row r="214" spans="3:3" ht="12.75" customHeight="1">
      <c r="C214" s="6"/>
    </row>
    <row r="215" spans="3:3" ht="12.75" customHeight="1">
      <c r="C215" s="6"/>
    </row>
    <row r="216" spans="3:3" ht="12.75" customHeight="1">
      <c r="C216" s="6"/>
    </row>
    <row r="217" spans="3:3" ht="12.75" customHeight="1">
      <c r="C217" s="6"/>
    </row>
    <row r="218" spans="3:3" ht="12.75" customHeight="1">
      <c r="C218" s="6"/>
    </row>
    <row r="219" spans="3:3" ht="12.75" customHeight="1">
      <c r="C219" s="6"/>
    </row>
    <row r="220" spans="3:3" ht="12.75" customHeight="1">
      <c r="C220" s="6"/>
    </row>
    <row r="221" spans="3:3" ht="12.75" customHeight="1">
      <c r="C221" s="6"/>
    </row>
    <row r="222" spans="3:3" ht="12.75" customHeight="1">
      <c r="C222" s="6"/>
    </row>
    <row r="223" spans="3:3" ht="12.75" customHeight="1">
      <c r="C223" s="6"/>
    </row>
    <row r="224" spans="3:3" ht="12.75" customHeight="1">
      <c r="C224" s="6"/>
    </row>
    <row r="225" spans="3:3" ht="12.75" customHeight="1">
      <c r="C225" s="6"/>
    </row>
    <row r="226" spans="3:3" ht="12.75" customHeight="1">
      <c r="C226" s="6"/>
    </row>
    <row r="227" spans="3:3" ht="12.75" customHeight="1">
      <c r="C227" s="6"/>
    </row>
    <row r="228" spans="3:3" ht="12.75" customHeight="1">
      <c r="C228" s="6"/>
    </row>
    <row r="229" spans="3:3" ht="12.75" customHeight="1">
      <c r="C229" s="6"/>
    </row>
    <row r="230" spans="3:3" ht="12.75" customHeight="1">
      <c r="C230" s="6"/>
    </row>
    <row r="231" spans="3:3" ht="12.75" customHeight="1">
      <c r="C231" s="6"/>
    </row>
    <row r="232" spans="3:3" ht="12.75" customHeight="1">
      <c r="C232" s="6"/>
    </row>
    <row r="233" spans="3:3" ht="12.75" customHeight="1">
      <c r="C233" s="6"/>
    </row>
    <row r="234" spans="3:3" ht="12.75" customHeight="1">
      <c r="C234" s="6"/>
    </row>
    <row r="235" spans="3:3" ht="12.75" customHeight="1">
      <c r="C235" s="6"/>
    </row>
    <row r="236" spans="3:3" ht="12.75" customHeight="1">
      <c r="C236" s="6"/>
    </row>
    <row r="237" spans="3:3" ht="12.75" customHeight="1">
      <c r="C237" s="6"/>
    </row>
    <row r="238" spans="3:3" ht="12.75" customHeight="1">
      <c r="C238" s="6"/>
    </row>
    <row r="239" spans="3:3" ht="12.75" customHeight="1">
      <c r="C239" s="6"/>
    </row>
    <row r="240" spans="3:3" ht="12.75" customHeight="1">
      <c r="C240" s="6"/>
    </row>
    <row r="241" spans="3:3" ht="12.75" customHeight="1">
      <c r="C241" s="6"/>
    </row>
    <row r="242" spans="3:3" ht="12.75" customHeight="1">
      <c r="C242" s="6"/>
    </row>
    <row r="243" spans="3:3" ht="12.75" customHeight="1">
      <c r="C243" s="6"/>
    </row>
    <row r="244" spans="3:3" ht="12.75" customHeight="1">
      <c r="C244" s="6"/>
    </row>
    <row r="245" spans="3:3" ht="12.75" customHeight="1">
      <c r="C245" s="6"/>
    </row>
    <row r="246" spans="3:3" ht="12.75" customHeight="1">
      <c r="C246" s="6"/>
    </row>
    <row r="247" spans="3:3" ht="12.75" customHeight="1">
      <c r="C247" s="6"/>
    </row>
    <row r="248" spans="3:3" ht="12.75" customHeight="1">
      <c r="C248" s="6"/>
    </row>
    <row r="249" spans="3:3" ht="12.75" customHeight="1">
      <c r="C249" s="6"/>
    </row>
    <row r="250" spans="3:3" ht="12.75" customHeight="1">
      <c r="C250" s="6"/>
    </row>
    <row r="251" spans="3:3" ht="12.75" customHeight="1">
      <c r="C251" s="6"/>
    </row>
    <row r="252" spans="3:3" ht="12.75" customHeight="1">
      <c r="C252" s="6"/>
    </row>
    <row r="253" spans="3:3" ht="12.75" customHeight="1">
      <c r="C253" s="6"/>
    </row>
    <row r="254" spans="3:3" ht="12.75" customHeight="1">
      <c r="C254" s="6"/>
    </row>
    <row r="255" spans="3:3" ht="12.75" customHeight="1">
      <c r="C255" s="6"/>
    </row>
    <row r="256" spans="3:3" ht="12.75" customHeight="1">
      <c r="C256" s="6"/>
    </row>
    <row r="257" spans="3:3" ht="12.75" customHeight="1">
      <c r="C257" s="6"/>
    </row>
    <row r="258" spans="3:3" ht="12.75" customHeight="1">
      <c r="C258" s="6"/>
    </row>
    <row r="259" spans="3:3" ht="12.75" customHeight="1">
      <c r="C259" s="6"/>
    </row>
    <row r="260" spans="3:3" ht="12.75" customHeight="1">
      <c r="C260" s="6"/>
    </row>
    <row r="261" spans="3:3" ht="12.75" customHeight="1">
      <c r="C261" s="6"/>
    </row>
    <row r="262" spans="3:3" ht="12.75" customHeight="1">
      <c r="C262" s="6"/>
    </row>
    <row r="263" spans="3:3" ht="12.75" customHeight="1">
      <c r="C263" s="6"/>
    </row>
    <row r="264" spans="3:3" ht="12.75" customHeight="1">
      <c r="C264" s="6"/>
    </row>
    <row r="265" spans="3:3" ht="12.75" customHeight="1">
      <c r="C265" s="6"/>
    </row>
    <row r="266" spans="3:3" ht="12.75" customHeight="1">
      <c r="C266" s="6"/>
    </row>
    <row r="267" spans="3:3" ht="12.75" customHeight="1">
      <c r="C267" s="6"/>
    </row>
    <row r="268" spans="3:3" ht="12.75" customHeight="1">
      <c r="C268" s="6"/>
    </row>
    <row r="269" spans="3:3" ht="12.75" customHeight="1">
      <c r="C269" s="6"/>
    </row>
    <row r="270" spans="3:3" ht="12.75" customHeight="1">
      <c r="C270" s="6"/>
    </row>
    <row r="271" spans="3:3" ht="12.75" customHeight="1">
      <c r="C271" s="6"/>
    </row>
    <row r="272" spans="3:3" ht="12.75" customHeight="1">
      <c r="C272" s="6"/>
    </row>
    <row r="273" spans="3:3" ht="12.75" customHeight="1">
      <c r="C273" s="6"/>
    </row>
    <row r="274" spans="3:3" ht="12.75" customHeight="1">
      <c r="C274" s="6"/>
    </row>
    <row r="275" spans="3:3" ht="12.75" customHeight="1">
      <c r="C275" s="6"/>
    </row>
    <row r="276" spans="3:3" ht="12.75" customHeight="1">
      <c r="C276" s="6"/>
    </row>
    <row r="277" spans="3:3" ht="12.75" customHeight="1">
      <c r="C277" s="6"/>
    </row>
    <row r="278" spans="3:3" ht="12.75" customHeight="1">
      <c r="C278" s="6"/>
    </row>
    <row r="279" spans="3:3" ht="12.75" customHeight="1">
      <c r="C279" s="6"/>
    </row>
    <row r="280" spans="3:3" ht="12.75" customHeight="1">
      <c r="C280" s="6"/>
    </row>
    <row r="281" spans="3:3" ht="12.75" customHeight="1">
      <c r="C281" s="6"/>
    </row>
    <row r="282" spans="3:3" ht="12.75" customHeight="1">
      <c r="C282" s="6"/>
    </row>
    <row r="283" spans="3:3" ht="12.75" customHeight="1">
      <c r="C283" s="6"/>
    </row>
    <row r="284" spans="3:3" ht="12.75" customHeight="1">
      <c r="C284" s="6"/>
    </row>
    <row r="285" spans="3:3" ht="12.75" customHeight="1">
      <c r="C285" s="6"/>
    </row>
    <row r="286" spans="3:3" ht="12.75" customHeight="1">
      <c r="C286" s="6"/>
    </row>
    <row r="287" spans="3:3" ht="12.75" customHeight="1">
      <c r="C287" s="6"/>
    </row>
    <row r="288" spans="3:3" ht="12.75" customHeight="1">
      <c r="C288" s="6"/>
    </row>
    <row r="289" spans="3:3" ht="12.75" customHeight="1">
      <c r="C289" s="6"/>
    </row>
    <row r="290" spans="3:3" ht="12.75" customHeight="1">
      <c r="C290" s="6"/>
    </row>
    <row r="291" spans="3:3" ht="12.75" customHeight="1">
      <c r="C291" s="6"/>
    </row>
    <row r="292" spans="3:3" ht="12.75" customHeight="1">
      <c r="C292" s="6"/>
    </row>
    <row r="293" spans="3:3" ht="12.75" customHeight="1">
      <c r="C293" s="6"/>
    </row>
    <row r="294" spans="3:3" ht="12.75" customHeight="1">
      <c r="C294" s="6"/>
    </row>
    <row r="295" spans="3:3" ht="12.75" customHeight="1">
      <c r="C295" s="6"/>
    </row>
    <row r="296" spans="3:3" ht="12.75" customHeight="1">
      <c r="C296" s="6"/>
    </row>
    <row r="297" spans="3:3" ht="12.75" customHeight="1">
      <c r="C297" s="6"/>
    </row>
    <row r="298" spans="3:3" ht="12.75" customHeight="1">
      <c r="C298" s="6"/>
    </row>
    <row r="299" spans="3:3" ht="12.75" customHeight="1">
      <c r="C299" s="6"/>
    </row>
    <row r="300" spans="3:3" ht="12.75" customHeight="1">
      <c r="C300" s="6"/>
    </row>
    <row r="301" spans="3:3" ht="12.75" customHeight="1">
      <c r="C301" s="6"/>
    </row>
    <row r="302" spans="3:3" ht="12.75" customHeight="1">
      <c r="C302" s="6"/>
    </row>
    <row r="303" spans="3:3" ht="12.75" customHeight="1">
      <c r="C303" s="6"/>
    </row>
    <row r="304" spans="3:3" ht="12.75" customHeight="1">
      <c r="C304" s="6"/>
    </row>
    <row r="305" spans="3:3" ht="12.75" customHeight="1">
      <c r="C305" s="6"/>
    </row>
    <row r="306" spans="3:3" ht="12.75" customHeight="1">
      <c r="C306" s="6"/>
    </row>
    <row r="307" spans="3:3" ht="12.75" customHeight="1">
      <c r="C307" s="6"/>
    </row>
    <row r="308" spans="3:3" ht="12.75" customHeight="1">
      <c r="C308" s="6"/>
    </row>
    <row r="309" spans="3:3" ht="12.75" customHeight="1">
      <c r="C309" s="6"/>
    </row>
    <row r="310" spans="3:3" ht="12.75" customHeight="1">
      <c r="C310" s="6"/>
    </row>
    <row r="311" spans="3:3" ht="12.75" customHeight="1">
      <c r="C311" s="6"/>
    </row>
    <row r="312" spans="3:3" ht="12.75" customHeight="1">
      <c r="C312" s="6"/>
    </row>
    <row r="313" spans="3:3" ht="12.75" customHeight="1">
      <c r="C313" s="6"/>
    </row>
    <row r="314" spans="3:3" ht="12.75" customHeight="1">
      <c r="C314" s="6"/>
    </row>
    <row r="315" spans="3:3" ht="12.75" customHeight="1">
      <c r="C315" s="6"/>
    </row>
    <row r="316" spans="3:3" ht="12.75" customHeight="1">
      <c r="C316" s="6"/>
    </row>
    <row r="317" spans="3:3" ht="12.75" customHeight="1">
      <c r="C317" s="6"/>
    </row>
    <row r="318" spans="3:3" ht="12.75" customHeight="1">
      <c r="C318" s="6"/>
    </row>
    <row r="319" spans="3:3" ht="12.75" customHeight="1">
      <c r="C319" s="6"/>
    </row>
    <row r="320" spans="3:3" ht="12.75" customHeight="1">
      <c r="C320" s="6"/>
    </row>
    <row r="321" spans="3:3" ht="12.75" customHeight="1">
      <c r="C321" s="6"/>
    </row>
    <row r="322" spans="3:3" ht="12.75" customHeight="1">
      <c r="C322" s="6"/>
    </row>
    <row r="323" spans="3:3" ht="12.75" customHeight="1">
      <c r="C323" s="6"/>
    </row>
    <row r="324" spans="3:3" ht="12.75" customHeight="1">
      <c r="C324" s="6"/>
    </row>
    <row r="325" spans="3:3" ht="12.75" customHeight="1">
      <c r="C325" s="6"/>
    </row>
    <row r="326" spans="3:3" ht="12.75" customHeight="1">
      <c r="C326" s="6"/>
    </row>
    <row r="327" spans="3:3" ht="12.75" customHeight="1">
      <c r="C327" s="6"/>
    </row>
    <row r="328" spans="3:3" ht="12.75" customHeight="1">
      <c r="C328" s="6"/>
    </row>
    <row r="329" spans="3:3" ht="12.75" customHeight="1">
      <c r="C329" s="6"/>
    </row>
    <row r="330" spans="3:3" ht="12.75" customHeight="1">
      <c r="C330" s="6"/>
    </row>
    <row r="331" spans="3:3" ht="12.75" customHeight="1">
      <c r="C331" s="6"/>
    </row>
    <row r="332" spans="3:3" ht="12.75" customHeight="1">
      <c r="C332" s="6"/>
    </row>
    <row r="333" spans="3:3" ht="12.75" customHeight="1">
      <c r="C333" s="6"/>
    </row>
    <row r="334" spans="3:3" ht="12.75" customHeight="1">
      <c r="C334" s="6"/>
    </row>
    <row r="335" spans="3:3" ht="12.75" customHeight="1">
      <c r="C335" s="6"/>
    </row>
    <row r="336" spans="3:3" ht="12.75" customHeight="1">
      <c r="C336" s="6"/>
    </row>
    <row r="337" spans="3:3" ht="12.75" customHeight="1">
      <c r="C337" s="6"/>
    </row>
    <row r="338" spans="3:3" ht="12.75" customHeight="1">
      <c r="C338" s="6"/>
    </row>
    <row r="339" spans="3:3" ht="12.75" customHeight="1">
      <c r="C339" s="6"/>
    </row>
    <row r="340" spans="3:3" ht="12.75" customHeight="1">
      <c r="C340" s="6"/>
    </row>
    <row r="341" spans="3:3" ht="12.75" customHeight="1">
      <c r="C341" s="6"/>
    </row>
    <row r="342" spans="3:3" ht="12.75" customHeight="1">
      <c r="C342" s="6"/>
    </row>
    <row r="343" spans="3:3" ht="12.75" customHeight="1">
      <c r="C343" s="6"/>
    </row>
    <row r="344" spans="3:3" ht="12.75" customHeight="1">
      <c r="C344" s="6"/>
    </row>
    <row r="345" spans="3:3" ht="12.75" customHeight="1">
      <c r="C345" s="6"/>
    </row>
    <row r="346" spans="3:3" ht="12.75" customHeight="1">
      <c r="C346" s="6"/>
    </row>
    <row r="347" spans="3:3" ht="12.75" customHeight="1">
      <c r="C347" s="6"/>
    </row>
    <row r="348" spans="3:3" ht="12.75" customHeight="1">
      <c r="C348" s="6"/>
    </row>
    <row r="349" spans="3:3" ht="12.75" customHeight="1">
      <c r="C349" s="6"/>
    </row>
    <row r="350" spans="3:3" ht="12.75" customHeight="1">
      <c r="C350" s="6"/>
    </row>
    <row r="351" spans="3:3" ht="12.75" customHeight="1">
      <c r="C351" s="6"/>
    </row>
    <row r="352" spans="3:3" ht="12.75" customHeight="1">
      <c r="C352" s="6"/>
    </row>
    <row r="353" spans="3:3" ht="12.75" customHeight="1">
      <c r="C353" s="6"/>
    </row>
    <row r="354" spans="3:3" ht="12.75" customHeight="1">
      <c r="C354" s="6"/>
    </row>
    <row r="355" spans="3:3" ht="12.75" customHeight="1">
      <c r="C355" s="6"/>
    </row>
    <row r="356" spans="3:3" ht="12.75" customHeight="1">
      <c r="C356" s="6"/>
    </row>
    <row r="357" spans="3:3" ht="12.75" customHeight="1">
      <c r="C357" s="6"/>
    </row>
    <row r="358" spans="3:3" ht="12.75" customHeight="1">
      <c r="C358" s="6"/>
    </row>
    <row r="359" spans="3:3" ht="12.75" customHeight="1">
      <c r="C359" s="6"/>
    </row>
    <row r="360" spans="3:3" ht="12.75" customHeight="1">
      <c r="C360" s="6"/>
    </row>
    <row r="361" spans="3:3" ht="12.75" customHeight="1">
      <c r="C361" s="6"/>
    </row>
    <row r="362" spans="3:3" ht="12.75" customHeight="1">
      <c r="C362" s="6"/>
    </row>
    <row r="363" spans="3:3" ht="12.75" customHeight="1">
      <c r="C363" s="6"/>
    </row>
    <row r="364" spans="3:3" ht="12.75" customHeight="1">
      <c r="C364" s="6"/>
    </row>
    <row r="365" spans="3:3" ht="12.75" customHeight="1">
      <c r="C365" s="6"/>
    </row>
    <row r="366" spans="3:3" ht="12.75" customHeight="1">
      <c r="C366" s="6"/>
    </row>
    <row r="367" spans="3:3" ht="12.75" customHeight="1">
      <c r="C367" s="6"/>
    </row>
    <row r="368" spans="3:3" ht="12.75" customHeight="1">
      <c r="C368" s="6"/>
    </row>
    <row r="369" spans="3:3" ht="12.75" customHeight="1">
      <c r="C369" s="6"/>
    </row>
    <row r="370" spans="3:3" ht="12.75" customHeight="1">
      <c r="C370" s="6"/>
    </row>
    <row r="371" spans="3:3" ht="12.75" customHeight="1">
      <c r="C371" s="6"/>
    </row>
    <row r="372" spans="3:3" ht="12.75" customHeight="1">
      <c r="C372" s="6"/>
    </row>
    <row r="373" spans="3:3" ht="12.75" customHeight="1">
      <c r="C373" s="6"/>
    </row>
    <row r="374" spans="3:3" ht="12.75" customHeight="1">
      <c r="C374" s="6"/>
    </row>
    <row r="375" spans="3:3" ht="12.75" customHeight="1">
      <c r="C375" s="6"/>
    </row>
    <row r="376" spans="3:3" ht="12.75" customHeight="1">
      <c r="C376" s="6"/>
    </row>
    <row r="377" spans="3:3" ht="12.75" customHeight="1">
      <c r="C377" s="6"/>
    </row>
    <row r="378" spans="3:3" ht="12.75" customHeight="1">
      <c r="C378" s="6"/>
    </row>
    <row r="379" spans="3:3" ht="12.75" customHeight="1">
      <c r="C379" s="6"/>
    </row>
    <row r="380" spans="3:3" ht="12.75" customHeight="1">
      <c r="C380" s="6"/>
    </row>
    <row r="381" spans="3:3" ht="12.75" customHeight="1">
      <c r="C381" s="6"/>
    </row>
    <row r="382" spans="3:3" ht="12.75" customHeight="1">
      <c r="C382" s="6"/>
    </row>
    <row r="383" spans="3:3" ht="12.75" customHeight="1">
      <c r="C383" s="6"/>
    </row>
    <row r="384" spans="3:3" ht="12.75" customHeight="1">
      <c r="C384" s="6"/>
    </row>
    <row r="385" spans="3:3" ht="12.75" customHeight="1">
      <c r="C385" s="6"/>
    </row>
    <row r="386" spans="3:3" ht="12.75" customHeight="1">
      <c r="C386" s="6"/>
    </row>
    <row r="387" spans="3:3" ht="12.75" customHeight="1">
      <c r="C387" s="6"/>
    </row>
    <row r="388" spans="3:3" ht="12.75" customHeight="1">
      <c r="C388" s="6"/>
    </row>
    <row r="389" spans="3:3" ht="12.75" customHeight="1">
      <c r="C389" s="6"/>
    </row>
    <row r="390" spans="3:3" ht="12.75" customHeight="1">
      <c r="C390" s="6"/>
    </row>
    <row r="391" spans="3:3" ht="12.75" customHeight="1">
      <c r="C391" s="6"/>
    </row>
    <row r="392" spans="3:3" ht="12.75" customHeight="1">
      <c r="C392" s="6"/>
    </row>
    <row r="393" spans="3:3" ht="12.75" customHeight="1">
      <c r="C393" s="6"/>
    </row>
    <row r="394" spans="3:3" ht="12.75" customHeight="1">
      <c r="C394" s="6"/>
    </row>
    <row r="395" spans="3:3" ht="12.75" customHeight="1">
      <c r="C395" s="6"/>
    </row>
    <row r="396" spans="3:3" ht="12.75" customHeight="1">
      <c r="C396" s="6"/>
    </row>
    <row r="397" spans="3:3" ht="12.75" customHeight="1">
      <c r="C397" s="6"/>
    </row>
    <row r="398" spans="3:3" ht="12.75" customHeight="1">
      <c r="C398" s="6"/>
    </row>
    <row r="399" spans="3:3" ht="12.75" customHeight="1">
      <c r="C399" s="6"/>
    </row>
    <row r="400" spans="3:3" ht="12.75" customHeight="1">
      <c r="C400" s="6"/>
    </row>
    <row r="401" spans="3:3" ht="12.75" customHeight="1">
      <c r="C401" s="6"/>
    </row>
    <row r="402" spans="3:3" ht="12.75" customHeight="1">
      <c r="C402" s="6"/>
    </row>
    <row r="403" spans="3:3" ht="12.75" customHeight="1">
      <c r="C403" s="6"/>
    </row>
    <row r="404" spans="3:3" ht="12.75" customHeight="1">
      <c r="C404" s="6"/>
    </row>
    <row r="405" spans="3:3" ht="12.75" customHeight="1">
      <c r="C405" s="6"/>
    </row>
    <row r="406" spans="3:3" ht="12.75" customHeight="1">
      <c r="C406" s="6"/>
    </row>
    <row r="407" spans="3:3" ht="12.75" customHeight="1">
      <c r="C407" s="6"/>
    </row>
    <row r="408" spans="3:3" ht="12.75" customHeight="1">
      <c r="C408" s="6"/>
    </row>
    <row r="409" spans="3:3" ht="12.75" customHeight="1">
      <c r="C409" s="6"/>
    </row>
    <row r="410" spans="3:3" ht="12.75" customHeight="1">
      <c r="C410" s="6"/>
    </row>
    <row r="411" spans="3:3" ht="12.75" customHeight="1">
      <c r="C411" s="6"/>
    </row>
    <row r="412" spans="3:3" ht="12.75" customHeight="1">
      <c r="C412" s="6"/>
    </row>
    <row r="413" spans="3:3" ht="12.75" customHeight="1">
      <c r="C413" s="6"/>
    </row>
    <row r="414" spans="3:3" ht="12.75" customHeight="1">
      <c r="C414" s="6"/>
    </row>
    <row r="415" spans="3:3" ht="12.75" customHeight="1">
      <c r="C415" s="6"/>
    </row>
    <row r="416" spans="3:3" ht="12.75" customHeight="1">
      <c r="C416" s="6"/>
    </row>
    <row r="417" spans="3:3" ht="12.75" customHeight="1">
      <c r="C417" s="6"/>
    </row>
    <row r="418" spans="3:3" ht="12.75" customHeight="1">
      <c r="C418" s="6"/>
    </row>
    <row r="419" spans="3:3" ht="12.75" customHeight="1">
      <c r="C419" s="6"/>
    </row>
    <row r="420" spans="3:3" ht="12.75" customHeight="1">
      <c r="C420" s="6"/>
    </row>
    <row r="421" spans="3:3" ht="12.75" customHeight="1">
      <c r="C421" s="6"/>
    </row>
    <row r="422" spans="3:3" ht="12.75" customHeight="1">
      <c r="C422" s="6"/>
    </row>
    <row r="423" spans="3:3" ht="12.75" customHeight="1">
      <c r="C423" s="6"/>
    </row>
    <row r="424" spans="3:3" ht="12.75" customHeight="1">
      <c r="C424" s="6"/>
    </row>
    <row r="425" spans="3:3" ht="12.75" customHeight="1">
      <c r="C425" s="6"/>
    </row>
    <row r="426" spans="3:3" ht="12.75" customHeight="1">
      <c r="C426" s="6"/>
    </row>
    <row r="427" spans="3:3" ht="12.75" customHeight="1">
      <c r="C427" s="6"/>
    </row>
    <row r="428" spans="3:3" ht="12.75" customHeight="1">
      <c r="C428" s="6"/>
    </row>
    <row r="429" spans="3:3" ht="12.75" customHeight="1">
      <c r="C429" s="6"/>
    </row>
    <row r="430" spans="3:3" ht="12.75" customHeight="1">
      <c r="C430" s="6"/>
    </row>
    <row r="431" spans="3:3" ht="12.75" customHeight="1">
      <c r="C431" s="6"/>
    </row>
    <row r="432" spans="3:3" ht="12.75" customHeight="1">
      <c r="C432" s="6"/>
    </row>
    <row r="433" spans="3:3" ht="12.75" customHeight="1">
      <c r="C433" s="6"/>
    </row>
    <row r="434" spans="3:3" ht="12.75" customHeight="1">
      <c r="C434" s="6"/>
    </row>
    <row r="435" spans="3:3" ht="12.75" customHeight="1">
      <c r="C435" s="6"/>
    </row>
    <row r="436" spans="3:3" ht="12.75" customHeight="1">
      <c r="C436" s="6"/>
    </row>
    <row r="437" spans="3:3" ht="12.75" customHeight="1">
      <c r="C437" s="6"/>
    </row>
    <row r="438" spans="3:3" ht="12.75" customHeight="1">
      <c r="C438" s="6"/>
    </row>
    <row r="439" spans="3:3" ht="12.75" customHeight="1">
      <c r="C439" s="6"/>
    </row>
    <row r="440" spans="3:3" ht="12.75" customHeight="1">
      <c r="C440" s="6"/>
    </row>
    <row r="441" spans="3:3" ht="12.75" customHeight="1">
      <c r="C441" s="6"/>
    </row>
    <row r="442" spans="3:3" ht="12.75" customHeight="1">
      <c r="C442" s="6"/>
    </row>
    <row r="443" spans="3:3" ht="12.75" customHeight="1">
      <c r="C443" s="6"/>
    </row>
    <row r="444" spans="3:3" ht="12.75" customHeight="1">
      <c r="C444" s="6"/>
    </row>
    <row r="445" spans="3:3" ht="12.75" customHeight="1">
      <c r="C445" s="6"/>
    </row>
    <row r="446" spans="3:3" ht="12.75" customHeight="1">
      <c r="C446" s="6"/>
    </row>
    <row r="447" spans="3:3" ht="12.75" customHeight="1">
      <c r="C447" s="6"/>
    </row>
    <row r="448" spans="3:3" ht="12.75" customHeight="1">
      <c r="C448" s="6"/>
    </row>
    <row r="449" spans="3:3" ht="12.75" customHeight="1">
      <c r="C449" s="6"/>
    </row>
    <row r="450" spans="3:3" ht="12.75" customHeight="1">
      <c r="C450" s="6"/>
    </row>
    <row r="451" spans="3:3" ht="12.75" customHeight="1">
      <c r="C451" s="6"/>
    </row>
    <row r="452" spans="3:3" ht="12.75" customHeight="1">
      <c r="C452" s="6"/>
    </row>
    <row r="453" spans="3:3" ht="12.75" customHeight="1">
      <c r="C453" s="6"/>
    </row>
    <row r="454" spans="3:3" ht="12.75" customHeight="1">
      <c r="C454" s="6"/>
    </row>
    <row r="455" spans="3:3" ht="12.75" customHeight="1">
      <c r="C455" s="6"/>
    </row>
    <row r="456" spans="3:3" ht="12.75" customHeight="1">
      <c r="C456" s="6"/>
    </row>
    <row r="457" spans="3:3" ht="12.75" customHeight="1">
      <c r="C457" s="6"/>
    </row>
    <row r="458" spans="3:3" ht="12.75" customHeight="1">
      <c r="C458" s="6"/>
    </row>
    <row r="459" spans="3:3" ht="12.75" customHeight="1">
      <c r="C459" s="6"/>
    </row>
    <row r="460" spans="3:3" ht="12.75" customHeight="1">
      <c r="C460" s="6"/>
    </row>
    <row r="461" spans="3:3" ht="12.75" customHeight="1">
      <c r="C461" s="6"/>
    </row>
    <row r="462" spans="3:3" ht="12.75" customHeight="1">
      <c r="C462" s="6"/>
    </row>
    <row r="463" spans="3:3" ht="12.75" customHeight="1">
      <c r="C463" s="6"/>
    </row>
    <row r="464" spans="3:3" ht="12.75" customHeight="1">
      <c r="C464" s="6"/>
    </row>
    <row r="465" spans="3:3" ht="12.75" customHeight="1">
      <c r="C465" s="6"/>
    </row>
    <row r="466" spans="3:3" ht="12.75" customHeight="1">
      <c r="C466" s="6"/>
    </row>
    <row r="467" spans="3:3" ht="12.75" customHeight="1">
      <c r="C467" s="6"/>
    </row>
    <row r="468" spans="3:3" ht="12.75" customHeight="1">
      <c r="C468" s="6"/>
    </row>
    <row r="469" spans="3:3" ht="12.75" customHeight="1">
      <c r="C469" s="6"/>
    </row>
    <row r="470" spans="3:3" ht="12.75" customHeight="1">
      <c r="C470" s="6"/>
    </row>
    <row r="471" spans="3:3" ht="12.75" customHeight="1">
      <c r="C471" s="6"/>
    </row>
    <row r="472" spans="3:3" ht="12.75" customHeight="1">
      <c r="C472" s="6"/>
    </row>
    <row r="473" spans="3:3" ht="12.75" customHeight="1">
      <c r="C473" s="6"/>
    </row>
    <row r="474" spans="3:3" ht="12.75" customHeight="1">
      <c r="C474" s="6"/>
    </row>
    <row r="475" spans="3:3" ht="12.75" customHeight="1">
      <c r="C475" s="6"/>
    </row>
    <row r="476" spans="3:3" ht="12.75" customHeight="1">
      <c r="C476" s="6"/>
    </row>
    <row r="477" spans="3:3" ht="12.75" customHeight="1">
      <c r="C477" s="6"/>
    </row>
    <row r="478" spans="3:3" ht="12.75" customHeight="1">
      <c r="C478" s="6"/>
    </row>
    <row r="479" spans="3:3" ht="12.75" customHeight="1">
      <c r="C479" s="6"/>
    </row>
    <row r="480" spans="3:3" ht="12.75" customHeight="1">
      <c r="C480" s="6"/>
    </row>
    <row r="481" spans="3:3" ht="12.75" customHeight="1">
      <c r="C481" s="6"/>
    </row>
    <row r="482" spans="3:3" ht="12.75" customHeight="1">
      <c r="C482" s="6"/>
    </row>
    <row r="483" spans="3:3" ht="12.75" customHeight="1">
      <c r="C483" s="6"/>
    </row>
    <row r="484" spans="3:3" ht="12.75" customHeight="1">
      <c r="C484" s="6"/>
    </row>
    <row r="485" spans="3:3" ht="12.75" customHeight="1">
      <c r="C485" s="6"/>
    </row>
    <row r="486" spans="3:3" ht="12.75" customHeight="1">
      <c r="C486" s="6"/>
    </row>
    <row r="487" spans="3:3" ht="12.75" customHeight="1">
      <c r="C487" s="6"/>
    </row>
    <row r="488" spans="3:3" ht="12.75" customHeight="1">
      <c r="C488" s="6"/>
    </row>
    <row r="489" spans="3:3" ht="12.75" customHeight="1">
      <c r="C489" s="6"/>
    </row>
    <row r="490" spans="3:3" ht="12.75" customHeight="1">
      <c r="C490" s="6"/>
    </row>
    <row r="491" spans="3:3" ht="12.75" customHeight="1">
      <c r="C491" s="6"/>
    </row>
    <row r="492" spans="3:3" ht="12.75" customHeight="1">
      <c r="C492" s="6"/>
    </row>
    <row r="493" spans="3:3" ht="12.75" customHeight="1">
      <c r="C493" s="6"/>
    </row>
    <row r="494" spans="3:3" ht="12.75" customHeight="1">
      <c r="C494" s="6"/>
    </row>
    <row r="495" spans="3:3" ht="12.75" customHeight="1">
      <c r="C495" s="6"/>
    </row>
    <row r="496" spans="3:3" ht="12.75" customHeight="1">
      <c r="C496" s="6"/>
    </row>
    <row r="497" spans="3:3" ht="12.75" customHeight="1">
      <c r="C497" s="6"/>
    </row>
    <row r="498" spans="3:3" ht="12.75" customHeight="1">
      <c r="C498" s="6"/>
    </row>
    <row r="499" spans="3:3" ht="12.75" customHeight="1">
      <c r="C499" s="6"/>
    </row>
    <row r="500" spans="3:3" ht="12.75" customHeight="1">
      <c r="C500" s="6"/>
    </row>
    <row r="501" spans="3:3" ht="12.75" customHeight="1">
      <c r="C501" s="6"/>
    </row>
    <row r="502" spans="3:3" ht="12.75" customHeight="1">
      <c r="C502" s="6"/>
    </row>
    <row r="503" spans="3:3" ht="12.75" customHeight="1">
      <c r="C503" s="6"/>
    </row>
    <row r="504" spans="3:3" ht="12.75" customHeight="1">
      <c r="C504" s="6"/>
    </row>
    <row r="505" spans="3:3" ht="12.75" customHeight="1">
      <c r="C505" s="6"/>
    </row>
    <row r="506" spans="3:3" ht="12.75" customHeight="1">
      <c r="C506" s="6"/>
    </row>
    <row r="507" spans="3:3" ht="12.75" customHeight="1">
      <c r="C507" s="6"/>
    </row>
    <row r="508" spans="3:3" ht="12.75" customHeight="1">
      <c r="C508" s="6"/>
    </row>
    <row r="509" spans="3:3" ht="12.75" customHeight="1">
      <c r="C509" s="6"/>
    </row>
    <row r="510" spans="3:3" ht="12.75" customHeight="1">
      <c r="C510" s="6"/>
    </row>
    <row r="511" spans="3:3" ht="12.75" customHeight="1">
      <c r="C511" s="6"/>
    </row>
    <row r="512" spans="3:3" ht="12.75" customHeight="1">
      <c r="C512" s="6"/>
    </row>
    <row r="513" spans="3:3" ht="12.75" customHeight="1">
      <c r="C513" s="6"/>
    </row>
    <row r="514" spans="3:3" ht="12.75" customHeight="1">
      <c r="C514" s="6"/>
    </row>
    <row r="515" spans="3:3" ht="12.75" customHeight="1">
      <c r="C515" s="6"/>
    </row>
    <row r="516" spans="3:3" ht="12.75" customHeight="1">
      <c r="C516" s="6"/>
    </row>
    <row r="517" spans="3:3" ht="12.75" customHeight="1">
      <c r="C517" s="6"/>
    </row>
    <row r="518" spans="3:3" ht="12.75" customHeight="1">
      <c r="C518" s="6"/>
    </row>
    <row r="519" spans="3:3" ht="12.75" customHeight="1">
      <c r="C519" s="6"/>
    </row>
    <row r="520" spans="3:3" ht="12.75" customHeight="1">
      <c r="C520" s="6"/>
    </row>
    <row r="521" spans="3:3" ht="12.75" customHeight="1">
      <c r="C521" s="6"/>
    </row>
    <row r="522" spans="3:3" ht="12.75" customHeight="1">
      <c r="C522" s="6"/>
    </row>
    <row r="523" spans="3:3" ht="12.75" customHeight="1">
      <c r="C523" s="6"/>
    </row>
    <row r="524" spans="3:3" ht="12.75" customHeight="1">
      <c r="C524" s="6"/>
    </row>
    <row r="525" spans="3:3" ht="12.75" customHeight="1">
      <c r="C525" s="6"/>
    </row>
    <row r="526" spans="3:3" ht="12.75" customHeight="1">
      <c r="C526" s="6"/>
    </row>
    <row r="527" spans="3:3" ht="12.75" customHeight="1">
      <c r="C527" s="6"/>
    </row>
    <row r="528" spans="3:3" ht="12.75" customHeight="1">
      <c r="C528" s="6"/>
    </row>
    <row r="529" spans="3:3" ht="12.75" customHeight="1">
      <c r="C529" s="6"/>
    </row>
    <row r="530" spans="3:3" ht="12.75" customHeight="1">
      <c r="C530" s="6"/>
    </row>
    <row r="531" spans="3:3" ht="12.75" customHeight="1">
      <c r="C531" s="6"/>
    </row>
    <row r="532" spans="3:3" ht="12.75" customHeight="1">
      <c r="C532" s="6"/>
    </row>
    <row r="533" spans="3:3" ht="12.75" customHeight="1">
      <c r="C533" s="6"/>
    </row>
    <row r="534" spans="3:3" ht="12.75" customHeight="1">
      <c r="C534" s="6"/>
    </row>
    <row r="535" spans="3:3" ht="12.75" customHeight="1">
      <c r="C535" s="6"/>
    </row>
    <row r="536" spans="3:3" ht="12.75" customHeight="1">
      <c r="C536" s="6"/>
    </row>
    <row r="537" spans="3:3" ht="12.75" customHeight="1">
      <c r="C537" s="6"/>
    </row>
    <row r="538" spans="3:3" ht="12.75" customHeight="1">
      <c r="C538" s="6"/>
    </row>
    <row r="539" spans="3:3" ht="12.75" customHeight="1">
      <c r="C539" s="6"/>
    </row>
    <row r="540" spans="3:3" ht="12.75" customHeight="1">
      <c r="C540" s="6"/>
    </row>
    <row r="541" spans="3:3" ht="12.75" customHeight="1">
      <c r="C541" s="6"/>
    </row>
    <row r="542" spans="3:3" ht="12.75" customHeight="1">
      <c r="C542" s="6"/>
    </row>
    <row r="543" spans="3:3" ht="12.75" customHeight="1">
      <c r="C543" s="6"/>
    </row>
    <row r="544" spans="3:3" ht="12.75" customHeight="1">
      <c r="C544" s="6"/>
    </row>
    <row r="545" spans="3:3" ht="12.75" customHeight="1">
      <c r="C545" s="6"/>
    </row>
    <row r="546" spans="3:3" ht="12.75" customHeight="1">
      <c r="C546" s="6"/>
    </row>
    <row r="547" spans="3:3" ht="12.75" customHeight="1">
      <c r="C547" s="6"/>
    </row>
    <row r="548" spans="3:3" ht="12.75" customHeight="1">
      <c r="C548" s="6"/>
    </row>
    <row r="549" spans="3:3" ht="12.75" customHeight="1">
      <c r="C549" s="6"/>
    </row>
    <row r="550" spans="3:3" ht="12.75" customHeight="1">
      <c r="C550" s="6"/>
    </row>
    <row r="551" spans="3:3" ht="12.75" customHeight="1">
      <c r="C551" s="6"/>
    </row>
    <row r="552" spans="3:3" ht="12.75" customHeight="1">
      <c r="C552" s="6"/>
    </row>
    <row r="553" spans="3:3" ht="12.75" customHeight="1">
      <c r="C553" s="6"/>
    </row>
    <row r="554" spans="3:3" ht="12.75" customHeight="1">
      <c r="C554" s="6"/>
    </row>
    <row r="555" spans="3:3" ht="12.75" customHeight="1">
      <c r="C555" s="6"/>
    </row>
    <row r="556" spans="3:3" ht="12.75" customHeight="1">
      <c r="C556" s="6"/>
    </row>
    <row r="557" spans="3:3" ht="12.75" customHeight="1">
      <c r="C557" s="6"/>
    </row>
    <row r="558" spans="3:3" ht="12.75" customHeight="1">
      <c r="C558" s="6"/>
    </row>
    <row r="559" spans="3:3" ht="12.75" customHeight="1">
      <c r="C559" s="6"/>
    </row>
    <row r="560" spans="3:3" ht="12.75" customHeight="1">
      <c r="C560" s="6"/>
    </row>
    <row r="561" spans="3:3" ht="12.75" customHeight="1">
      <c r="C561" s="6"/>
    </row>
    <row r="562" spans="3:3" ht="12.75" customHeight="1">
      <c r="C562" s="6"/>
    </row>
    <row r="563" spans="3:3" ht="12.75" customHeight="1">
      <c r="C563" s="6"/>
    </row>
    <row r="564" spans="3:3" ht="12.75" customHeight="1">
      <c r="C564" s="6"/>
    </row>
    <row r="565" spans="3:3" ht="12.75" customHeight="1">
      <c r="C565" s="6"/>
    </row>
    <row r="566" spans="3:3" ht="12.75" customHeight="1">
      <c r="C566" s="6"/>
    </row>
    <row r="567" spans="3:3" ht="12.75" customHeight="1">
      <c r="C567" s="6"/>
    </row>
    <row r="568" spans="3:3" ht="12.75" customHeight="1">
      <c r="C568" s="6"/>
    </row>
    <row r="569" spans="3:3" ht="12.75" customHeight="1">
      <c r="C569" s="6"/>
    </row>
    <row r="570" spans="3:3" ht="12.75" customHeight="1">
      <c r="C570" s="6"/>
    </row>
    <row r="571" spans="3:3" ht="12.75" customHeight="1">
      <c r="C571" s="6"/>
    </row>
    <row r="572" spans="3:3" ht="12.75" customHeight="1">
      <c r="C572" s="6"/>
    </row>
    <row r="573" spans="3:3" ht="12.75" customHeight="1">
      <c r="C573" s="6"/>
    </row>
    <row r="574" spans="3:3" ht="12.75" customHeight="1">
      <c r="C574" s="6"/>
    </row>
    <row r="575" spans="3:3" ht="12.75" customHeight="1">
      <c r="C575" s="6"/>
    </row>
    <row r="576" spans="3:3" ht="12.75" customHeight="1">
      <c r="C576" s="6"/>
    </row>
    <row r="577" spans="3:3" ht="12.75" customHeight="1">
      <c r="C577" s="6"/>
    </row>
    <row r="578" spans="3:3" ht="12.75" customHeight="1">
      <c r="C578" s="6"/>
    </row>
    <row r="579" spans="3:3" ht="12.75" customHeight="1">
      <c r="C579" s="6"/>
    </row>
    <row r="580" spans="3:3" ht="12.75" customHeight="1">
      <c r="C580" s="6"/>
    </row>
    <row r="581" spans="3:3" ht="12.75" customHeight="1">
      <c r="C581" s="6"/>
    </row>
    <row r="582" spans="3:3" ht="12.75" customHeight="1">
      <c r="C582" s="6"/>
    </row>
    <row r="583" spans="3:3" ht="12.75" customHeight="1">
      <c r="C583" s="6"/>
    </row>
    <row r="584" spans="3:3" ht="12.75" customHeight="1">
      <c r="C584" s="6"/>
    </row>
    <row r="585" spans="3:3" ht="12.75" customHeight="1">
      <c r="C585" s="6"/>
    </row>
    <row r="586" spans="3:3" ht="12.75" customHeight="1">
      <c r="C586" s="6"/>
    </row>
    <row r="587" spans="3:3" ht="12.75" customHeight="1">
      <c r="C587" s="6"/>
    </row>
    <row r="588" spans="3:3" ht="12.75" customHeight="1">
      <c r="C588" s="6"/>
    </row>
    <row r="589" spans="3:3" ht="12.75" customHeight="1">
      <c r="C589" s="6"/>
    </row>
    <row r="590" spans="3:3" ht="12.75" customHeight="1">
      <c r="C590" s="6"/>
    </row>
    <row r="591" spans="3:3" ht="12.75" customHeight="1">
      <c r="C591" s="6"/>
    </row>
    <row r="592" spans="3:3" ht="12.75" customHeight="1">
      <c r="C592" s="6"/>
    </row>
    <row r="593" spans="3:3" ht="12.75" customHeight="1">
      <c r="C593" s="6"/>
    </row>
    <row r="594" spans="3:3" ht="12.75" customHeight="1">
      <c r="C594" s="6"/>
    </row>
    <row r="595" spans="3:3" ht="12.75" customHeight="1">
      <c r="C595" s="6"/>
    </row>
    <row r="596" spans="3:3" ht="12.75" customHeight="1">
      <c r="C596" s="6"/>
    </row>
    <row r="597" spans="3:3" ht="12.75" customHeight="1">
      <c r="C597" s="6"/>
    </row>
    <row r="598" spans="3:3" ht="12.75" customHeight="1">
      <c r="C598" s="6"/>
    </row>
    <row r="599" spans="3:3" ht="12.75" customHeight="1">
      <c r="C599" s="6"/>
    </row>
    <row r="600" spans="3:3" ht="12.75" customHeight="1">
      <c r="C600" s="6"/>
    </row>
    <row r="601" spans="3:3" ht="12.75" customHeight="1">
      <c r="C601" s="6"/>
    </row>
    <row r="602" spans="3:3" ht="12.75" customHeight="1">
      <c r="C602" s="6"/>
    </row>
    <row r="603" spans="3:3" ht="12.75" customHeight="1">
      <c r="C603" s="6"/>
    </row>
    <row r="604" spans="3:3" ht="12.75" customHeight="1">
      <c r="C604" s="6"/>
    </row>
    <row r="605" spans="3:3" ht="12.75" customHeight="1">
      <c r="C605" s="6"/>
    </row>
    <row r="606" spans="3:3" ht="12.75" customHeight="1">
      <c r="C606" s="6"/>
    </row>
    <row r="607" spans="3:3" ht="12.75" customHeight="1">
      <c r="C607" s="6"/>
    </row>
    <row r="608" spans="3:3" ht="12.75" customHeight="1">
      <c r="C608" s="6"/>
    </row>
    <row r="609" spans="3:3" ht="12.75" customHeight="1">
      <c r="C609" s="6"/>
    </row>
    <row r="610" spans="3:3" ht="12.75" customHeight="1">
      <c r="C610" s="6"/>
    </row>
    <row r="611" spans="3:3" ht="12.75" customHeight="1">
      <c r="C611" s="6"/>
    </row>
    <row r="612" spans="3:3" ht="12.75" customHeight="1">
      <c r="C612" s="6"/>
    </row>
    <row r="613" spans="3:3" ht="12.75" customHeight="1">
      <c r="C613" s="6"/>
    </row>
    <row r="614" spans="3:3" ht="12.75" customHeight="1">
      <c r="C614" s="6"/>
    </row>
    <row r="615" spans="3:3" ht="12.75" customHeight="1">
      <c r="C615" s="6"/>
    </row>
    <row r="616" spans="3:3" ht="12.75" customHeight="1">
      <c r="C616" s="6"/>
    </row>
    <row r="617" spans="3:3" ht="12.75" customHeight="1">
      <c r="C617" s="6"/>
    </row>
    <row r="618" spans="3:3" ht="12.75" customHeight="1">
      <c r="C618" s="6"/>
    </row>
    <row r="619" spans="3:3" ht="12.75" customHeight="1">
      <c r="C619" s="6"/>
    </row>
    <row r="620" spans="3:3" ht="12.75" customHeight="1">
      <c r="C620" s="6"/>
    </row>
    <row r="621" spans="3:3" ht="12.75" customHeight="1">
      <c r="C621" s="6"/>
    </row>
    <row r="622" spans="3:3" ht="12.75" customHeight="1">
      <c r="C622" s="6"/>
    </row>
    <row r="623" spans="3:3" ht="12.75" customHeight="1">
      <c r="C623" s="6"/>
    </row>
    <row r="624" spans="3:3" ht="12.75" customHeight="1">
      <c r="C624" s="6"/>
    </row>
    <row r="625" spans="3:3" ht="12.75" customHeight="1">
      <c r="C625" s="6"/>
    </row>
    <row r="626" spans="3:3" ht="12.75" customHeight="1">
      <c r="C626" s="6"/>
    </row>
    <row r="627" spans="3:3" ht="12.75" customHeight="1">
      <c r="C627" s="6"/>
    </row>
    <row r="628" spans="3:3" ht="12.75" customHeight="1">
      <c r="C628" s="6"/>
    </row>
    <row r="629" spans="3:3" ht="12.75" customHeight="1">
      <c r="C629" s="6"/>
    </row>
    <row r="630" spans="3:3" ht="12.75" customHeight="1">
      <c r="C630" s="6"/>
    </row>
    <row r="631" spans="3:3" ht="12.75" customHeight="1">
      <c r="C631" s="6"/>
    </row>
    <row r="632" spans="3:3" ht="12.75" customHeight="1">
      <c r="C632" s="6"/>
    </row>
    <row r="633" spans="3:3" ht="12.75" customHeight="1">
      <c r="C633" s="6"/>
    </row>
    <row r="634" spans="3:3" ht="12.75" customHeight="1">
      <c r="C634" s="6"/>
    </row>
    <row r="635" spans="3:3" ht="12.75" customHeight="1">
      <c r="C635" s="6"/>
    </row>
    <row r="636" spans="3:3" ht="12.75" customHeight="1">
      <c r="C636" s="6"/>
    </row>
    <row r="637" spans="3:3" ht="12.75" customHeight="1">
      <c r="C637" s="6"/>
    </row>
    <row r="638" spans="3:3" ht="12.75" customHeight="1">
      <c r="C638" s="6"/>
    </row>
    <row r="639" spans="3:3" ht="12.75" customHeight="1">
      <c r="C639" s="6"/>
    </row>
    <row r="640" spans="3:3" ht="12.75" customHeight="1">
      <c r="C640" s="6"/>
    </row>
    <row r="641" spans="3:3" ht="12.75" customHeight="1">
      <c r="C641" s="6"/>
    </row>
    <row r="642" spans="3:3" ht="12.75" customHeight="1">
      <c r="C642" s="6"/>
    </row>
    <row r="643" spans="3:3" ht="12.75" customHeight="1">
      <c r="C643" s="6"/>
    </row>
    <row r="644" spans="3:3" ht="12.75" customHeight="1">
      <c r="C644" s="6"/>
    </row>
    <row r="645" spans="3:3" ht="12.75" customHeight="1">
      <c r="C645" s="6"/>
    </row>
    <row r="646" spans="3:3" ht="12.75" customHeight="1">
      <c r="C646" s="6"/>
    </row>
    <row r="647" spans="3:3" ht="12.75" customHeight="1">
      <c r="C647" s="6"/>
    </row>
    <row r="648" spans="3:3" ht="12.75" customHeight="1">
      <c r="C648" s="6"/>
    </row>
    <row r="649" spans="3:3" ht="12.75" customHeight="1">
      <c r="C649" s="6"/>
    </row>
    <row r="650" spans="3:3" ht="12.75" customHeight="1">
      <c r="C650" s="6"/>
    </row>
    <row r="651" spans="3:3" ht="12.75" customHeight="1">
      <c r="C651" s="6"/>
    </row>
    <row r="652" spans="3:3" ht="12.75" customHeight="1">
      <c r="C652" s="6"/>
    </row>
    <row r="653" spans="3:3" ht="12.75" customHeight="1">
      <c r="C653" s="6"/>
    </row>
    <row r="654" spans="3:3" ht="12.75" customHeight="1">
      <c r="C654" s="6"/>
    </row>
    <row r="655" spans="3:3" ht="12.75" customHeight="1">
      <c r="C655" s="6"/>
    </row>
    <row r="656" spans="3:3" ht="12.75" customHeight="1">
      <c r="C656" s="6"/>
    </row>
    <row r="657" spans="3:3" ht="12.75" customHeight="1">
      <c r="C657" s="6"/>
    </row>
    <row r="658" spans="3:3" ht="12.75" customHeight="1">
      <c r="C658" s="6"/>
    </row>
    <row r="659" spans="3:3" ht="12.75" customHeight="1">
      <c r="C659" s="6"/>
    </row>
    <row r="660" spans="3:3" ht="12.75" customHeight="1">
      <c r="C660" s="6"/>
    </row>
    <row r="661" spans="3:3" ht="12.75" customHeight="1">
      <c r="C661" s="6"/>
    </row>
    <row r="662" spans="3:3" ht="12.75" customHeight="1">
      <c r="C662" s="6"/>
    </row>
    <row r="663" spans="3:3" ht="12.75" customHeight="1">
      <c r="C663" s="6"/>
    </row>
    <row r="664" spans="3:3" ht="12.75" customHeight="1">
      <c r="C664" s="6"/>
    </row>
    <row r="665" spans="3:3" ht="12.75" customHeight="1">
      <c r="C665" s="6"/>
    </row>
    <row r="666" spans="3:3" ht="12.75" customHeight="1">
      <c r="C666" s="6"/>
    </row>
    <row r="667" spans="3:3" ht="12.75" customHeight="1">
      <c r="C667" s="6"/>
    </row>
    <row r="668" spans="3:3" ht="12.75" customHeight="1">
      <c r="C668" s="6"/>
    </row>
    <row r="669" spans="3:3" ht="12.75" customHeight="1">
      <c r="C669" s="6"/>
    </row>
    <row r="670" spans="3:3" ht="12.75" customHeight="1">
      <c r="C670" s="6"/>
    </row>
    <row r="671" spans="3:3" ht="12.75" customHeight="1">
      <c r="C671" s="6"/>
    </row>
    <row r="672" spans="3:3" ht="12.75" customHeight="1">
      <c r="C672" s="6"/>
    </row>
    <row r="673" spans="3:3" ht="12.75" customHeight="1">
      <c r="C673" s="6"/>
    </row>
    <row r="674" spans="3:3" ht="12.75" customHeight="1">
      <c r="C674" s="6"/>
    </row>
    <row r="675" spans="3:3" ht="12.75" customHeight="1">
      <c r="C675" s="6"/>
    </row>
    <row r="676" spans="3:3" ht="12.75" customHeight="1">
      <c r="C676" s="6"/>
    </row>
    <row r="677" spans="3:3" ht="12.75" customHeight="1">
      <c r="C677" s="6"/>
    </row>
    <row r="678" spans="3:3" ht="12.75" customHeight="1">
      <c r="C678" s="6"/>
    </row>
    <row r="679" spans="3:3" ht="12.75" customHeight="1">
      <c r="C679" s="6"/>
    </row>
    <row r="680" spans="3:3" ht="12.75" customHeight="1">
      <c r="C680" s="6"/>
    </row>
    <row r="681" spans="3:3" ht="12.75" customHeight="1">
      <c r="C681" s="6"/>
    </row>
    <row r="682" spans="3:3" ht="12.75" customHeight="1">
      <c r="C682" s="6"/>
    </row>
    <row r="683" spans="3:3" ht="12.75" customHeight="1">
      <c r="C683" s="6"/>
    </row>
    <row r="684" spans="3:3" ht="12.75" customHeight="1">
      <c r="C684" s="6"/>
    </row>
    <row r="685" spans="3:3" ht="12.75" customHeight="1">
      <c r="C685" s="6"/>
    </row>
    <row r="686" spans="3:3" ht="12.75" customHeight="1">
      <c r="C686" s="6"/>
    </row>
    <row r="687" spans="3:3" ht="12.75" customHeight="1">
      <c r="C687" s="6"/>
    </row>
    <row r="688" spans="3:3" ht="12.75" customHeight="1">
      <c r="C688" s="6"/>
    </row>
    <row r="689" spans="3:3" ht="12.75" customHeight="1">
      <c r="C689" s="6"/>
    </row>
    <row r="690" spans="3:3" ht="12.75" customHeight="1">
      <c r="C690" s="6"/>
    </row>
    <row r="691" spans="3:3" ht="12.75" customHeight="1">
      <c r="C691" s="6"/>
    </row>
    <row r="692" spans="3:3" ht="12.75" customHeight="1">
      <c r="C692" s="6"/>
    </row>
    <row r="693" spans="3:3" ht="12.75" customHeight="1">
      <c r="C693" s="6"/>
    </row>
    <row r="694" spans="3:3" ht="12.75" customHeight="1">
      <c r="C694" s="6"/>
    </row>
    <row r="695" spans="3:3" ht="12.75" customHeight="1">
      <c r="C695" s="6"/>
    </row>
    <row r="696" spans="3:3" ht="12.75" customHeight="1">
      <c r="C696" s="6"/>
    </row>
    <row r="697" spans="3:3" ht="12.75" customHeight="1">
      <c r="C697" s="6"/>
    </row>
    <row r="698" spans="3:3" ht="12.75" customHeight="1">
      <c r="C698" s="6"/>
    </row>
    <row r="699" spans="3:3" ht="12.75" customHeight="1">
      <c r="C699" s="6"/>
    </row>
    <row r="700" spans="3:3" ht="12.75" customHeight="1">
      <c r="C700" s="6"/>
    </row>
    <row r="701" spans="3:3" ht="12.75" customHeight="1">
      <c r="C701" s="6"/>
    </row>
    <row r="702" spans="3:3" ht="12.75" customHeight="1">
      <c r="C702" s="6"/>
    </row>
    <row r="703" spans="3:3" ht="12.75" customHeight="1">
      <c r="C703" s="6"/>
    </row>
    <row r="704" spans="3:3" ht="12.75" customHeight="1">
      <c r="C704" s="6"/>
    </row>
    <row r="705" spans="3:3" ht="12.75" customHeight="1">
      <c r="C705" s="6"/>
    </row>
    <row r="706" spans="3:3" ht="12.75" customHeight="1">
      <c r="C706" s="6"/>
    </row>
    <row r="707" spans="3:3" ht="12.75" customHeight="1">
      <c r="C707" s="6"/>
    </row>
    <row r="708" spans="3:3" ht="12.75" customHeight="1">
      <c r="C708" s="6"/>
    </row>
    <row r="709" spans="3:3" ht="12.75" customHeight="1">
      <c r="C709" s="6"/>
    </row>
    <row r="710" spans="3:3" ht="12.75" customHeight="1">
      <c r="C710" s="6"/>
    </row>
    <row r="711" spans="3:3" ht="12.75" customHeight="1">
      <c r="C711" s="6"/>
    </row>
    <row r="712" spans="3:3" ht="12.75" customHeight="1">
      <c r="C712" s="6"/>
    </row>
    <row r="713" spans="3:3" ht="12.75" customHeight="1">
      <c r="C713" s="6"/>
    </row>
    <row r="714" spans="3:3" ht="12.75" customHeight="1">
      <c r="C714" s="6"/>
    </row>
    <row r="715" spans="3:3" ht="12.75" customHeight="1">
      <c r="C715" s="6"/>
    </row>
    <row r="716" spans="3:3" ht="12.75" customHeight="1">
      <c r="C716" s="6"/>
    </row>
    <row r="717" spans="3:3" ht="12.75" customHeight="1">
      <c r="C717" s="6"/>
    </row>
    <row r="718" spans="3:3" ht="12.75" customHeight="1">
      <c r="C718" s="6"/>
    </row>
    <row r="719" spans="3:3" ht="12.75" customHeight="1">
      <c r="C719" s="6"/>
    </row>
    <row r="720" spans="3:3" ht="12.75" customHeight="1">
      <c r="C720" s="6"/>
    </row>
    <row r="721" spans="3:3" ht="12.75" customHeight="1">
      <c r="C721" s="6"/>
    </row>
    <row r="722" spans="3:3" ht="12.75" customHeight="1">
      <c r="C722" s="6"/>
    </row>
    <row r="723" spans="3:3" ht="12.75" customHeight="1">
      <c r="C723" s="6"/>
    </row>
    <row r="724" spans="3:3" ht="12.75" customHeight="1">
      <c r="C724" s="6"/>
    </row>
    <row r="725" spans="3:3" ht="12.75" customHeight="1">
      <c r="C725" s="6"/>
    </row>
    <row r="726" spans="3:3" ht="12.75" customHeight="1">
      <c r="C726" s="6"/>
    </row>
    <row r="727" spans="3:3" ht="12.75" customHeight="1">
      <c r="C727" s="6"/>
    </row>
    <row r="728" spans="3:3" ht="12.75" customHeight="1">
      <c r="C728" s="6"/>
    </row>
    <row r="729" spans="3:3" ht="12.75" customHeight="1">
      <c r="C729" s="6"/>
    </row>
    <row r="730" spans="3:3" ht="12.75" customHeight="1">
      <c r="C730" s="6"/>
    </row>
    <row r="731" spans="3:3" ht="12.75" customHeight="1">
      <c r="C731" s="6"/>
    </row>
    <row r="732" spans="3:3" ht="12.75" customHeight="1">
      <c r="C732" s="6"/>
    </row>
    <row r="733" spans="3:3" ht="12.75" customHeight="1">
      <c r="C733" s="6"/>
    </row>
    <row r="734" spans="3:3" ht="12.75" customHeight="1">
      <c r="C734" s="6"/>
    </row>
    <row r="735" spans="3:3" ht="12.75" customHeight="1">
      <c r="C735" s="6"/>
    </row>
    <row r="736" spans="3:3" ht="12.75" customHeight="1">
      <c r="C736" s="6"/>
    </row>
    <row r="737" spans="3:3" ht="12.75" customHeight="1">
      <c r="C737" s="6"/>
    </row>
    <row r="738" spans="3:3" ht="12.75" customHeight="1">
      <c r="C738" s="6"/>
    </row>
    <row r="739" spans="3:3" ht="12.75" customHeight="1">
      <c r="C739" s="6"/>
    </row>
    <row r="740" spans="3:3" ht="12.75" customHeight="1">
      <c r="C740" s="6"/>
    </row>
    <row r="741" spans="3:3" ht="12.75" customHeight="1">
      <c r="C741" s="6"/>
    </row>
    <row r="742" spans="3:3" ht="12.75" customHeight="1">
      <c r="C742" s="6"/>
    </row>
    <row r="743" spans="3:3" ht="12.75" customHeight="1">
      <c r="C743" s="6"/>
    </row>
    <row r="744" spans="3:3" ht="12.75" customHeight="1">
      <c r="C744" s="6"/>
    </row>
    <row r="745" spans="3:3" ht="12.75" customHeight="1">
      <c r="C745" s="6"/>
    </row>
    <row r="746" spans="3:3" ht="12.75" customHeight="1">
      <c r="C746" s="6"/>
    </row>
    <row r="747" spans="3:3" ht="12.75" customHeight="1">
      <c r="C747" s="6"/>
    </row>
    <row r="748" spans="3:3" ht="12.75" customHeight="1">
      <c r="C748" s="6"/>
    </row>
    <row r="749" spans="3:3" ht="12.75" customHeight="1">
      <c r="C749" s="6"/>
    </row>
    <row r="750" spans="3:3" ht="12.75" customHeight="1">
      <c r="C750" s="6"/>
    </row>
    <row r="751" spans="3:3" ht="12.75" customHeight="1">
      <c r="C751" s="6"/>
    </row>
    <row r="752" spans="3:3" ht="12.75" customHeight="1">
      <c r="C752" s="6"/>
    </row>
    <row r="753" spans="3:3" ht="12.75" customHeight="1">
      <c r="C753" s="6"/>
    </row>
    <row r="754" spans="3:3" ht="12.75" customHeight="1">
      <c r="C754" s="6"/>
    </row>
    <row r="755" spans="3:3" ht="12.75" customHeight="1">
      <c r="C755" s="6"/>
    </row>
    <row r="756" spans="3:3" ht="12.75" customHeight="1">
      <c r="C756" s="6"/>
    </row>
    <row r="757" spans="3:3" ht="12.75" customHeight="1">
      <c r="C757" s="6"/>
    </row>
    <row r="758" spans="3:3" ht="12.75" customHeight="1">
      <c r="C758" s="6"/>
    </row>
    <row r="759" spans="3:3" ht="12.75" customHeight="1">
      <c r="C759" s="6"/>
    </row>
    <row r="760" spans="3:3" ht="12.75" customHeight="1">
      <c r="C760" s="6"/>
    </row>
    <row r="761" spans="3:3" ht="12.75" customHeight="1">
      <c r="C761" s="6"/>
    </row>
    <row r="762" spans="3:3" ht="12.75" customHeight="1">
      <c r="C762" s="6"/>
    </row>
    <row r="763" spans="3:3" ht="12.75" customHeight="1">
      <c r="C763" s="6"/>
    </row>
    <row r="764" spans="3:3" ht="12.75" customHeight="1">
      <c r="C764" s="6"/>
    </row>
    <row r="765" spans="3:3" ht="12.75" customHeight="1">
      <c r="C765" s="6"/>
    </row>
    <row r="766" spans="3:3" ht="12.75" customHeight="1">
      <c r="C766" s="6"/>
    </row>
    <row r="767" spans="3:3" ht="12.75" customHeight="1">
      <c r="C767" s="6"/>
    </row>
    <row r="768" spans="3:3" ht="12.75" customHeight="1">
      <c r="C768" s="6"/>
    </row>
    <row r="769" spans="3:3" ht="12.75" customHeight="1">
      <c r="C769" s="6"/>
    </row>
    <row r="770" spans="3:3" ht="12.75" customHeight="1">
      <c r="C770" s="6"/>
    </row>
    <row r="771" spans="3:3" ht="12.75" customHeight="1">
      <c r="C771" s="6"/>
    </row>
    <row r="772" spans="3:3" ht="12.75" customHeight="1">
      <c r="C772" s="6"/>
    </row>
    <row r="773" spans="3:3" ht="12.75" customHeight="1">
      <c r="C773" s="6"/>
    </row>
    <row r="774" spans="3:3" ht="12.75" customHeight="1">
      <c r="C774" s="6"/>
    </row>
    <row r="775" spans="3:3" ht="12.75" customHeight="1">
      <c r="C775" s="6"/>
    </row>
    <row r="776" spans="3:3" ht="12.75" customHeight="1">
      <c r="C776" s="6"/>
    </row>
    <row r="777" spans="3:3" ht="12.75" customHeight="1">
      <c r="C777" s="6"/>
    </row>
    <row r="778" spans="3:3" ht="12.75" customHeight="1">
      <c r="C778" s="6"/>
    </row>
    <row r="779" spans="3:3" ht="12.75" customHeight="1">
      <c r="C779" s="6"/>
    </row>
    <row r="780" spans="3:3" ht="12.75" customHeight="1">
      <c r="C780" s="6"/>
    </row>
    <row r="781" spans="3:3" ht="12.75" customHeight="1">
      <c r="C781" s="6"/>
    </row>
    <row r="782" spans="3:3" ht="12.75" customHeight="1">
      <c r="C782" s="6"/>
    </row>
    <row r="783" spans="3:3" ht="12.75" customHeight="1">
      <c r="C783" s="6"/>
    </row>
    <row r="784" spans="3:3" ht="12.75" customHeight="1">
      <c r="C784" s="6"/>
    </row>
    <row r="785" spans="3:3" ht="12.75" customHeight="1">
      <c r="C785" s="6"/>
    </row>
    <row r="786" spans="3:3" ht="12.75" customHeight="1">
      <c r="C786" s="6"/>
    </row>
    <row r="787" spans="3:3" ht="12.75" customHeight="1">
      <c r="C787" s="6"/>
    </row>
    <row r="788" spans="3:3" ht="12.75" customHeight="1">
      <c r="C788" s="6"/>
    </row>
    <row r="789" spans="3:3" ht="12.75" customHeight="1">
      <c r="C789" s="6"/>
    </row>
    <row r="790" spans="3:3" ht="12.75" customHeight="1">
      <c r="C790" s="6"/>
    </row>
    <row r="791" spans="3:3" ht="12.75" customHeight="1">
      <c r="C791" s="6"/>
    </row>
    <row r="792" spans="3:3" ht="12.75" customHeight="1">
      <c r="C792" s="6"/>
    </row>
    <row r="793" spans="3:3" ht="12.75" customHeight="1">
      <c r="C793" s="6"/>
    </row>
    <row r="794" spans="3:3" ht="12.75" customHeight="1">
      <c r="C794" s="6"/>
    </row>
    <row r="795" spans="3:3" ht="12.75" customHeight="1">
      <c r="C795" s="6"/>
    </row>
    <row r="796" spans="3:3" ht="12.75" customHeight="1">
      <c r="C796" s="6"/>
    </row>
    <row r="797" spans="3:3" ht="12.75" customHeight="1">
      <c r="C797" s="6"/>
    </row>
    <row r="798" spans="3:3" ht="12.75" customHeight="1">
      <c r="C798" s="6"/>
    </row>
    <row r="799" spans="3:3" ht="12.75" customHeight="1">
      <c r="C799" s="6"/>
    </row>
    <row r="800" spans="3:3" ht="12.75" customHeight="1">
      <c r="C800" s="6"/>
    </row>
    <row r="801" spans="3:3" ht="12.75" customHeight="1">
      <c r="C801" s="6"/>
    </row>
    <row r="802" spans="3:3" ht="12.75" customHeight="1">
      <c r="C802" s="6"/>
    </row>
    <row r="803" spans="3:3" ht="12.75" customHeight="1">
      <c r="C803" s="6"/>
    </row>
    <row r="804" spans="3:3" ht="12.75" customHeight="1">
      <c r="C804" s="6"/>
    </row>
    <row r="805" spans="3:3" ht="12.75" customHeight="1">
      <c r="C805" s="6"/>
    </row>
    <row r="806" spans="3:3" ht="12.75" customHeight="1">
      <c r="C806" s="6"/>
    </row>
    <row r="807" spans="3:3" ht="12.75" customHeight="1">
      <c r="C807" s="6"/>
    </row>
    <row r="808" spans="3:3" ht="12.75" customHeight="1">
      <c r="C808" s="6"/>
    </row>
    <row r="809" spans="3:3" ht="12.75" customHeight="1">
      <c r="C809" s="6"/>
    </row>
    <row r="810" spans="3:3" ht="12.75" customHeight="1">
      <c r="C810" s="6"/>
    </row>
    <row r="811" spans="3:3" ht="12.75" customHeight="1">
      <c r="C811" s="6"/>
    </row>
    <row r="812" spans="3:3" ht="12.75" customHeight="1">
      <c r="C812" s="6"/>
    </row>
    <row r="813" spans="3:3" ht="12.75" customHeight="1">
      <c r="C813" s="6"/>
    </row>
    <row r="814" spans="3:3" ht="12.75" customHeight="1">
      <c r="C814" s="6"/>
    </row>
    <row r="815" spans="3:3" ht="12.75" customHeight="1">
      <c r="C815" s="6"/>
    </row>
    <row r="816" spans="3:3" ht="12.75" customHeight="1">
      <c r="C816" s="6"/>
    </row>
    <row r="817" spans="3:3" ht="12.75" customHeight="1">
      <c r="C817" s="6"/>
    </row>
    <row r="818" spans="3:3" ht="12.75" customHeight="1">
      <c r="C818" s="6"/>
    </row>
    <row r="819" spans="3:3" ht="12.75" customHeight="1">
      <c r="C819" s="6"/>
    </row>
    <row r="820" spans="3:3" ht="12.75" customHeight="1">
      <c r="C820" s="6"/>
    </row>
    <row r="821" spans="3:3" ht="12.75" customHeight="1">
      <c r="C821" s="6"/>
    </row>
    <row r="822" spans="3:3" ht="12.75" customHeight="1">
      <c r="C822" s="6"/>
    </row>
    <row r="823" spans="3:3" ht="12.75" customHeight="1">
      <c r="C823" s="6"/>
    </row>
    <row r="824" spans="3:3" ht="12.75" customHeight="1">
      <c r="C824" s="6"/>
    </row>
    <row r="825" spans="3:3" ht="12.75" customHeight="1">
      <c r="C825" s="6"/>
    </row>
    <row r="826" spans="3:3" ht="12.75" customHeight="1">
      <c r="C826" s="6"/>
    </row>
    <row r="827" spans="3:3" ht="12.75" customHeight="1">
      <c r="C827" s="6"/>
    </row>
    <row r="828" spans="3:3" ht="12.75" customHeight="1">
      <c r="C828" s="6"/>
    </row>
    <row r="829" spans="3:3" ht="12.75" customHeight="1">
      <c r="C829" s="6"/>
    </row>
    <row r="830" spans="3:3" ht="12.75" customHeight="1">
      <c r="C830" s="6"/>
    </row>
    <row r="831" spans="3:3" ht="12.75" customHeight="1">
      <c r="C831" s="6"/>
    </row>
    <row r="832" spans="3:3" ht="12.75" customHeight="1">
      <c r="C832" s="6"/>
    </row>
    <row r="833" spans="3:3" ht="12.75" customHeight="1">
      <c r="C833" s="6"/>
    </row>
    <row r="834" spans="3:3" ht="12.75" customHeight="1">
      <c r="C834" s="6"/>
    </row>
    <row r="835" spans="3:3" ht="12.75" customHeight="1">
      <c r="C835" s="6"/>
    </row>
    <row r="836" spans="3:3" ht="12.75" customHeight="1">
      <c r="C836" s="6"/>
    </row>
    <row r="837" spans="3:3" ht="12.75" customHeight="1">
      <c r="C837" s="6"/>
    </row>
    <row r="838" spans="3:3" ht="12.75" customHeight="1">
      <c r="C838" s="6"/>
    </row>
    <row r="839" spans="3:3" ht="12.75" customHeight="1">
      <c r="C839" s="6"/>
    </row>
    <row r="840" spans="3:3" ht="12.75" customHeight="1">
      <c r="C840" s="6"/>
    </row>
    <row r="841" spans="3:3" ht="12.75" customHeight="1">
      <c r="C841" s="6"/>
    </row>
    <row r="842" spans="3:3" ht="12.75" customHeight="1">
      <c r="C842" s="6"/>
    </row>
    <row r="843" spans="3:3" ht="12.75" customHeight="1">
      <c r="C843" s="6"/>
    </row>
    <row r="844" spans="3:3" ht="12.75" customHeight="1">
      <c r="C844" s="6"/>
    </row>
    <row r="845" spans="3:3" ht="12.75" customHeight="1">
      <c r="C845" s="6"/>
    </row>
    <row r="846" spans="3:3" ht="12.75" customHeight="1">
      <c r="C846" s="6"/>
    </row>
    <row r="847" spans="3:3" ht="12.75" customHeight="1">
      <c r="C847" s="6"/>
    </row>
    <row r="848" spans="3:3" ht="12.75" customHeight="1">
      <c r="C848" s="6"/>
    </row>
    <row r="849" spans="3:3" ht="12.75" customHeight="1">
      <c r="C849" s="6"/>
    </row>
    <row r="850" spans="3:3" ht="12.75" customHeight="1">
      <c r="C850" s="6"/>
    </row>
    <row r="851" spans="3:3" ht="12.75" customHeight="1">
      <c r="C851" s="6"/>
    </row>
    <row r="852" spans="3:3" ht="12.75" customHeight="1">
      <c r="C852" s="6"/>
    </row>
    <row r="853" spans="3:3" ht="12.75" customHeight="1">
      <c r="C853" s="6"/>
    </row>
    <row r="854" spans="3:3" ht="12.75" customHeight="1">
      <c r="C854" s="6"/>
    </row>
    <row r="855" spans="3:3" ht="12.75" customHeight="1">
      <c r="C855" s="6"/>
    </row>
    <row r="856" spans="3:3" ht="12.75" customHeight="1">
      <c r="C856" s="6"/>
    </row>
    <row r="857" spans="3:3" ht="12.75" customHeight="1">
      <c r="C857" s="6"/>
    </row>
    <row r="858" spans="3:3" ht="12.75" customHeight="1">
      <c r="C858" s="6"/>
    </row>
    <row r="859" spans="3:3" ht="12.75" customHeight="1">
      <c r="C859" s="6"/>
    </row>
    <row r="860" spans="3:3" ht="12.75" customHeight="1">
      <c r="C860" s="6"/>
    </row>
    <row r="861" spans="3:3" ht="12.75" customHeight="1">
      <c r="C861" s="6"/>
    </row>
    <row r="862" spans="3:3" ht="12.75" customHeight="1">
      <c r="C862" s="6"/>
    </row>
    <row r="863" spans="3:3" ht="12.75" customHeight="1">
      <c r="C863" s="6"/>
    </row>
    <row r="864" spans="3:3" ht="12.75" customHeight="1">
      <c r="C864" s="6"/>
    </row>
    <row r="865" spans="3:3" ht="12.75" customHeight="1">
      <c r="C865" s="6"/>
    </row>
    <row r="866" spans="3:3" ht="12.75" customHeight="1">
      <c r="C866" s="6"/>
    </row>
    <row r="867" spans="3:3" ht="12.75" customHeight="1">
      <c r="C867" s="6"/>
    </row>
    <row r="868" spans="3:3" ht="12.75" customHeight="1">
      <c r="C868" s="6"/>
    </row>
    <row r="869" spans="3:3" ht="12.75" customHeight="1">
      <c r="C869" s="6"/>
    </row>
    <row r="870" spans="3:3" ht="12.75" customHeight="1">
      <c r="C870" s="6"/>
    </row>
    <row r="871" spans="3:3" ht="12.75" customHeight="1">
      <c r="C871" s="6"/>
    </row>
    <row r="872" spans="3:3" ht="12.75" customHeight="1">
      <c r="C872" s="6"/>
    </row>
    <row r="873" spans="3:3" ht="12.75" customHeight="1">
      <c r="C873" s="6"/>
    </row>
    <row r="874" spans="3:3" ht="12.75" customHeight="1">
      <c r="C874" s="6"/>
    </row>
    <row r="875" spans="3:3" ht="12.75" customHeight="1">
      <c r="C875" s="6"/>
    </row>
    <row r="876" spans="3:3" ht="12.75" customHeight="1">
      <c r="C876" s="6"/>
    </row>
    <row r="877" spans="3:3" ht="12.75" customHeight="1">
      <c r="C877" s="6"/>
    </row>
    <row r="878" spans="3:3" ht="12.75" customHeight="1">
      <c r="C878" s="6"/>
    </row>
    <row r="879" spans="3:3" ht="12.75" customHeight="1">
      <c r="C879" s="6"/>
    </row>
    <row r="880" spans="3:3" ht="12.75" customHeight="1">
      <c r="C880" s="6"/>
    </row>
    <row r="881" spans="3:3" ht="12.75" customHeight="1">
      <c r="C881" s="6"/>
    </row>
    <row r="882" spans="3:3" ht="12.75" customHeight="1">
      <c r="C882" s="6"/>
    </row>
    <row r="883" spans="3:3" ht="12.75" customHeight="1">
      <c r="C883" s="6"/>
    </row>
    <row r="884" spans="3:3" ht="12.75" customHeight="1">
      <c r="C884" s="6"/>
    </row>
    <row r="885" spans="3:3" ht="12.75" customHeight="1">
      <c r="C885" s="6"/>
    </row>
    <row r="886" spans="3:3" ht="12.75" customHeight="1">
      <c r="C886" s="6"/>
    </row>
    <row r="887" spans="3:3" ht="12.75" customHeight="1">
      <c r="C887" s="6"/>
    </row>
    <row r="888" spans="3:3" ht="12.75" customHeight="1">
      <c r="C888" s="6"/>
    </row>
    <row r="889" spans="3:3" ht="12.75" customHeight="1">
      <c r="C889" s="6"/>
    </row>
    <row r="890" spans="3:3" ht="12.75" customHeight="1">
      <c r="C890" s="6"/>
    </row>
    <row r="891" spans="3:3" ht="12.75" customHeight="1">
      <c r="C891" s="6"/>
    </row>
    <row r="892" spans="3:3" ht="12.75" customHeight="1">
      <c r="C892" s="6"/>
    </row>
    <row r="893" spans="3:3" ht="12.75" customHeight="1">
      <c r="C893" s="6"/>
    </row>
    <row r="894" spans="3:3" ht="12.75" customHeight="1">
      <c r="C894" s="6"/>
    </row>
    <row r="895" spans="3:3" ht="12.75" customHeight="1">
      <c r="C895" s="6"/>
    </row>
    <row r="896" spans="3:3" ht="12.75" customHeight="1">
      <c r="C896" s="6"/>
    </row>
    <row r="897" spans="3:3" ht="12.75" customHeight="1">
      <c r="C897" s="6"/>
    </row>
    <row r="898" spans="3:3" ht="12.75" customHeight="1">
      <c r="C898" s="6"/>
    </row>
    <row r="899" spans="3:3" ht="12.75" customHeight="1">
      <c r="C899" s="6"/>
    </row>
    <row r="900" spans="3:3" ht="12.75" customHeight="1">
      <c r="C900" s="6"/>
    </row>
    <row r="901" spans="3:3" ht="12.75" customHeight="1">
      <c r="C901" s="6"/>
    </row>
    <row r="902" spans="3:3" ht="12.75" customHeight="1">
      <c r="C902" s="6"/>
    </row>
    <row r="903" spans="3:3" ht="12.75" customHeight="1">
      <c r="C903" s="6"/>
    </row>
    <row r="904" spans="3:3" ht="12.75" customHeight="1">
      <c r="C904" s="6"/>
    </row>
    <row r="905" spans="3:3" ht="12.75" customHeight="1">
      <c r="C905" s="6"/>
    </row>
    <row r="906" spans="3:3" ht="12.75" customHeight="1">
      <c r="C906" s="6"/>
    </row>
    <row r="907" spans="3:3" ht="12.75" customHeight="1">
      <c r="C907" s="6"/>
    </row>
    <row r="908" spans="3:3" ht="12.75" customHeight="1">
      <c r="C908" s="6"/>
    </row>
    <row r="909" spans="3:3" ht="12.75" customHeight="1">
      <c r="C909" s="6"/>
    </row>
    <row r="910" spans="3:3" ht="12.75" customHeight="1">
      <c r="C910" s="6"/>
    </row>
    <row r="911" spans="3:3" ht="12.75" customHeight="1">
      <c r="C911" s="6"/>
    </row>
    <row r="912" spans="3:3" ht="12.75" customHeight="1">
      <c r="C912" s="6"/>
    </row>
    <row r="913" spans="3:3" ht="12.75" customHeight="1">
      <c r="C913" s="6"/>
    </row>
    <row r="914" spans="3:3" ht="12.75" customHeight="1">
      <c r="C914" s="6"/>
    </row>
    <row r="915" spans="3:3" ht="12.75" customHeight="1">
      <c r="C915" s="6"/>
    </row>
    <row r="916" spans="3:3" ht="12.75" customHeight="1">
      <c r="C916" s="6"/>
    </row>
    <row r="917" spans="3:3" ht="12.75" customHeight="1">
      <c r="C917" s="6"/>
    </row>
    <row r="918" spans="3:3" ht="12.75" customHeight="1">
      <c r="C918" s="6"/>
    </row>
    <row r="919" spans="3:3" ht="12.75" customHeight="1">
      <c r="C919" s="6"/>
    </row>
    <row r="920" spans="3:3" ht="12.75" customHeight="1">
      <c r="C920" s="6"/>
    </row>
    <row r="921" spans="3:3" ht="12.75" customHeight="1">
      <c r="C921" s="6"/>
    </row>
    <row r="922" spans="3:3" ht="12.75" customHeight="1">
      <c r="C922" s="6"/>
    </row>
    <row r="923" spans="3:3" ht="12.75" customHeight="1">
      <c r="C923" s="6"/>
    </row>
    <row r="924" spans="3:3" ht="12.75" customHeight="1">
      <c r="C924" s="6"/>
    </row>
    <row r="925" spans="3:3" ht="12.75" customHeight="1">
      <c r="C925" s="6"/>
    </row>
    <row r="926" spans="3:3" ht="12.75" customHeight="1">
      <c r="C926" s="6"/>
    </row>
    <row r="927" spans="3:3" ht="12.75" customHeight="1">
      <c r="C927" s="6"/>
    </row>
    <row r="928" spans="3:3" ht="12.75" customHeight="1">
      <c r="C928" s="6"/>
    </row>
    <row r="929" spans="3:3" ht="12.75" customHeight="1">
      <c r="C929" s="6"/>
    </row>
    <row r="930" spans="3:3" ht="12.75" customHeight="1">
      <c r="C930" s="6"/>
    </row>
    <row r="931" spans="3:3" ht="12.75" customHeight="1">
      <c r="C931" s="6"/>
    </row>
    <row r="932" spans="3:3" ht="12.75" customHeight="1">
      <c r="C932" s="6"/>
    </row>
    <row r="933" spans="3:3" ht="12.75" customHeight="1">
      <c r="C933" s="6"/>
    </row>
    <row r="934" spans="3:3" ht="12.75" customHeight="1">
      <c r="C934" s="6"/>
    </row>
    <row r="935" spans="3:3" ht="12.75" customHeight="1">
      <c r="C935" s="6"/>
    </row>
    <row r="936" spans="3:3" ht="12.75" customHeight="1">
      <c r="C936" s="6"/>
    </row>
    <row r="937" spans="3:3" ht="12.75" customHeight="1">
      <c r="C937" s="6"/>
    </row>
    <row r="938" spans="3:3" ht="12.75" customHeight="1">
      <c r="C938" s="6"/>
    </row>
    <row r="939" spans="3:3" ht="12.75" customHeight="1">
      <c r="C939" s="6"/>
    </row>
    <row r="940" spans="3:3" ht="12.75" customHeight="1">
      <c r="C940" s="6"/>
    </row>
    <row r="941" spans="3:3" ht="12.75" customHeight="1">
      <c r="C941" s="6"/>
    </row>
    <row r="942" spans="3:3" ht="12.75" customHeight="1">
      <c r="C942" s="6"/>
    </row>
    <row r="943" spans="3:3" ht="12.75" customHeight="1">
      <c r="C943" s="6"/>
    </row>
    <row r="944" spans="3:3" ht="12.75" customHeight="1">
      <c r="C944" s="6"/>
    </row>
    <row r="945" spans="3:3" ht="12.75" customHeight="1">
      <c r="C945" s="6"/>
    </row>
    <row r="946" spans="3:3" ht="12.75" customHeight="1">
      <c r="C946" s="6"/>
    </row>
    <row r="947" spans="3:3" ht="12.75" customHeight="1">
      <c r="C947" s="6"/>
    </row>
    <row r="948" spans="3:3" ht="12.75" customHeight="1">
      <c r="C948" s="6"/>
    </row>
    <row r="949" spans="3:3" ht="12.75" customHeight="1">
      <c r="C949" s="6"/>
    </row>
    <row r="950" spans="3:3" ht="12.75" customHeight="1">
      <c r="C950" s="6"/>
    </row>
    <row r="951" spans="3:3" ht="12.75" customHeight="1">
      <c r="C951" s="6"/>
    </row>
    <row r="952" spans="3:3" ht="12.75" customHeight="1">
      <c r="C952" s="6"/>
    </row>
    <row r="953" spans="3:3" ht="12.75" customHeight="1">
      <c r="C953" s="6"/>
    </row>
    <row r="954" spans="3:3" ht="12.75" customHeight="1">
      <c r="C954" s="6"/>
    </row>
    <row r="955" spans="3:3" ht="12.75" customHeight="1">
      <c r="C955" s="6"/>
    </row>
    <row r="956" spans="3:3" ht="12.75" customHeight="1">
      <c r="C956" s="6"/>
    </row>
    <row r="957" spans="3:3" ht="12.75" customHeight="1">
      <c r="C957" s="6"/>
    </row>
    <row r="958" spans="3:3" ht="12.75" customHeight="1">
      <c r="C958" s="6"/>
    </row>
    <row r="959" spans="3:3" ht="12.75" customHeight="1">
      <c r="C959" s="6"/>
    </row>
    <row r="960" spans="3:3" ht="12.75" customHeight="1">
      <c r="C960" s="6"/>
    </row>
    <row r="961" spans="3:3" ht="12.75" customHeight="1">
      <c r="C961" s="6"/>
    </row>
    <row r="962" spans="3:3" ht="12.75" customHeight="1">
      <c r="C962" s="6"/>
    </row>
    <row r="963" spans="3:3" ht="12.75" customHeight="1">
      <c r="C963" s="6"/>
    </row>
    <row r="964" spans="3:3" ht="12.75" customHeight="1">
      <c r="C964" s="6"/>
    </row>
    <row r="965" spans="3:3" ht="12.75" customHeight="1">
      <c r="C965" s="6"/>
    </row>
    <row r="966" spans="3:3" ht="12.75" customHeight="1">
      <c r="C966" s="6"/>
    </row>
    <row r="967" spans="3:3" ht="12.75" customHeight="1">
      <c r="C967" s="6"/>
    </row>
    <row r="968" spans="3:3" ht="12.75" customHeight="1">
      <c r="C968" s="6"/>
    </row>
    <row r="969" spans="3:3" ht="12.75" customHeight="1">
      <c r="C969" s="6"/>
    </row>
    <row r="970" spans="3:3" ht="12.75" customHeight="1">
      <c r="C970" s="6"/>
    </row>
    <row r="971" spans="3:3" ht="12.75" customHeight="1">
      <c r="C971" s="6"/>
    </row>
    <row r="972" spans="3:3" ht="12.75" customHeight="1">
      <c r="C972" s="6"/>
    </row>
    <row r="973" spans="3:3" ht="12.75" customHeight="1">
      <c r="C973" s="6"/>
    </row>
    <row r="974" spans="3:3" ht="12.75" customHeight="1">
      <c r="C974" s="6"/>
    </row>
    <row r="975" spans="3:3" ht="12.75" customHeight="1">
      <c r="C975" s="6"/>
    </row>
    <row r="976" spans="3:3" ht="12.75" customHeight="1">
      <c r="C976" s="6"/>
    </row>
    <row r="977" spans="3:3" ht="12.75" customHeight="1">
      <c r="C977" s="6"/>
    </row>
    <row r="978" spans="3:3" ht="12.75" customHeight="1">
      <c r="C978" s="6"/>
    </row>
    <row r="979" spans="3:3" ht="12.75" customHeight="1">
      <c r="C979" s="6"/>
    </row>
    <row r="980" spans="3:3" ht="12.75" customHeight="1">
      <c r="C980" s="6"/>
    </row>
    <row r="981" spans="3:3" ht="12.75" customHeight="1">
      <c r="C981" s="6"/>
    </row>
    <row r="982" spans="3:3" ht="12.75" customHeight="1">
      <c r="C982" s="6"/>
    </row>
    <row r="983" spans="3:3" ht="12.75" customHeight="1">
      <c r="C983" s="6"/>
    </row>
    <row r="984" spans="3:3" ht="12.75" customHeight="1">
      <c r="C984" s="6"/>
    </row>
    <row r="985" spans="3:3" ht="12.75" customHeight="1">
      <c r="C985" s="6"/>
    </row>
    <row r="986" spans="3:3" ht="12.75" customHeight="1">
      <c r="C986" s="6"/>
    </row>
    <row r="987" spans="3:3" ht="12.75" customHeight="1">
      <c r="C987" s="6"/>
    </row>
    <row r="988" spans="3:3" ht="12.75" customHeight="1">
      <c r="C988" s="6"/>
    </row>
    <row r="989" spans="3:3" ht="12.75" customHeight="1">
      <c r="C989" s="6"/>
    </row>
    <row r="990" spans="3:3" ht="12.75" customHeight="1">
      <c r="C990" s="6"/>
    </row>
    <row r="991" spans="3:3" ht="12.75" customHeight="1">
      <c r="C991" s="6"/>
    </row>
    <row r="992" spans="3:3" ht="12.75" customHeight="1">
      <c r="C992" s="6"/>
    </row>
    <row r="993" spans="3:3" ht="12.75" customHeight="1">
      <c r="C993" s="6"/>
    </row>
    <row r="994" spans="3:3" ht="12.75" customHeight="1">
      <c r="C994" s="6"/>
    </row>
    <row r="995" spans="3:3" ht="12.75" customHeight="1">
      <c r="C995" s="6"/>
    </row>
    <row r="996" spans="3:3" ht="12.75" customHeight="1">
      <c r="C996" s="6"/>
    </row>
    <row r="997" spans="3:3" ht="12.75" customHeight="1">
      <c r="C997" s="6"/>
    </row>
    <row r="998" spans="3:3" ht="12.75" customHeight="1">
      <c r="C998" s="6"/>
    </row>
    <row r="999" spans="3:3" ht="12.75" customHeight="1">
      <c r="C999" s="6"/>
    </row>
  </sheetData>
  <mergeCells count="3">
    <mergeCell ref="D3:E3"/>
    <mergeCell ref="D22:E22"/>
    <mergeCell ref="D41:E41"/>
  </mergeCells>
  <pageMargins left="0.75" right="0.75" top="1" bottom="1" header="0" footer="0"/>
  <pageSetup scale="62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2578125" defaultRowHeight="15" customHeight="1"/>
  <cols>
    <col min="1" max="1" width="3.85546875" customWidth="1"/>
    <col min="2" max="3" width="10.7109375" customWidth="1"/>
    <col min="4" max="4" width="11" customWidth="1"/>
    <col min="5" max="5" width="9.85546875" customWidth="1"/>
    <col min="6" max="6" width="16.140625" customWidth="1"/>
    <col min="7" max="7" width="6.85546875" customWidth="1"/>
    <col min="8" max="8" width="16.140625" customWidth="1"/>
    <col min="9" max="26" width="8.7109375" customWidth="1"/>
  </cols>
  <sheetData>
    <row r="1" spans="1:26" ht="12.75" customHeight="1">
      <c r="A1" s="6"/>
      <c r="B1" s="6"/>
      <c r="C1" s="6"/>
      <c r="D1" s="73"/>
      <c r="E1" s="73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>
      <c r="A2" s="6"/>
      <c r="B2" s="6"/>
      <c r="C2" s="6"/>
      <c r="D2" s="73"/>
      <c r="E2" s="73"/>
      <c r="F2" s="6"/>
      <c r="G2" s="10" t="s">
        <v>231</v>
      </c>
      <c r="H2" s="6" t="str">
        <f ca="1">VLOOKUP(1,E6:I158,4,FALSE)</f>
        <v>Spring, 2023</v>
      </c>
      <c r="I2" s="6">
        <f ca="1">VLOOKUP(1,E6:I158,5,FALSE)</f>
        <v>47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>
      <c r="A3" s="6"/>
      <c r="D3" s="73"/>
      <c r="E3" s="73"/>
      <c r="F3" s="6"/>
      <c r="G3" s="6"/>
      <c r="H3" s="6"/>
    </row>
    <row r="4" spans="1:26" ht="12.75" customHeight="1">
      <c r="A4" s="6"/>
      <c r="B4" s="41" t="s">
        <v>232</v>
      </c>
      <c r="C4" s="6"/>
      <c r="D4" s="73"/>
      <c r="E4" s="73"/>
      <c r="F4" s="6"/>
      <c r="G4" s="6"/>
      <c r="H4" s="41" t="s">
        <v>233</v>
      </c>
      <c r="I4" s="6"/>
      <c r="J4" s="6"/>
      <c r="K4" s="6"/>
    </row>
    <row r="5" spans="1:26" ht="12.75" customHeight="1">
      <c r="A5" s="6"/>
      <c r="B5" s="77" t="s">
        <v>234</v>
      </c>
      <c r="C5" s="77" t="s">
        <v>136</v>
      </c>
      <c r="D5" s="79" t="s">
        <v>235</v>
      </c>
      <c r="E5" s="79" t="s">
        <v>236</v>
      </c>
      <c r="F5" s="77" t="s">
        <v>237</v>
      </c>
      <c r="G5" s="77" t="s">
        <v>238</v>
      </c>
      <c r="H5" s="77" t="s">
        <v>239</v>
      </c>
      <c r="I5" s="77" t="s">
        <v>240</v>
      </c>
      <c r="J5" s="79" t="s">
        <v>235</v>
      </c>
      <c r="K5" s="79" t="s">
        <v>236</v>
      </c>
    </row>
    <row r="6" spans="1:26" ht="12.75" customHeight="1">
      <c r="A6" s="6"/>
      <c r="B6" s="80" t="s">
        <v>241</v>
      </c>
      <c r="C6" s="81">
        <f t="shared" ref="C6:C29" si="0">C9-365</f>
        <v>36544</v>
      </c>
      <c r="D6" s="82">
        <f t="shared" ref="D6:D158" ca="1" si="1">IF(NOW()&gt;C6,0,1)</f>
        <v>0</v>
      </c>
      <c r="E6" s="83">
        <f t="shared" ref="E6:E158" ca="1" si="2">D7-D6</f>
        <v>0</v>
      </c>
      <c r="F6" s="6" t="s">
        <v>242</v>
      </c>
      <c r="G6" s="6">
        <f t="shared" ref="G6:G158" si="3">YEAR(C6)</f>
        <v>2000</v>
      </c>
      <c r="H6" s="84" t="str">
        <f t="shared" ref="H6:H158" si="4">F6&amp;", "&amp;G6</f>
        <v>Spring, 2000</v>
      </c>
      <c r="I6" s="6">
        <v>1</v>
      </c>
      <c r="J6" s="6">
        <f t="shared" ref="J6:K6" ca="1" si="5">D6</f>
        <v>0</v>
      </c>
      <c r="K6" s="6">
        <f t="shared" ca="1" si="5"/>
        <v>0</v>
      </c>
    </row>
    <row r="7" spans="1:26" ht="12.75" customHeight="1">
      <c r="A7" s="6"/>
      <c r="B7" s="85" t="s">
        <v>243</v>
      </c>
      <c r="C7" s="86">
        <f t="shared" si="0"/>
        <v>36675</v>
      </c>
      <c r="D7" s="73">
        <f t="shared" ca="1" si="1"/>
        <v>0</v>
      </c>
      <c r="E7" s="87">
        <f t="shared" ca="1" si="2"/>
        <v>0</v>
      </c>
      <c r="F7" s="6" t="s">
        <v>244</v>
      </c>
      <c r="G7" s="6">
        <f t="shared" si="3"/>
        <v>2000</v>
      </c>
      <c r="H7" s="88" t="str">
        <f t="shared" si="4"/>
        <v>Summer, 2000</v>
      </c>
      <c r="I7" s="6">
        <f>I6</f>
        <v>1</v>
      </c>
      <c r="J7" s="6">
        <f t="shared" ref="J7:K7" ca="1" si="6">D7</f>
        <v>0</v>
      </c>
      <c r="K7" s="6">
        <f t="shared" ca="1" si="6"/>
        <v>0</v>
      </c>
    </row>
    <row r="8" spans="1:26" ht="12.75" customHeight="1">
      <c r="A8" s="6"/>
      <c r="B8" s="85" t="s">
        <v>245</v>
      </c>
      <c r="C8" s="86">
        <f t="shared" si="0"/>
        <v>36765</v>
      </c>
      <c r="D8" s="73">
        <f t="shared" ca="1" si="1"/>
        <v>0</v>
      </c>
      <c r="E8" s="87">
        <f t="shared" ca="1" si="2"/>
        <v>0</v>
      </c>
      <c r="F8" s="6" t="s">
        <v>246</v>
      </c>
      <c r="G8" s="6">
        <f t="shared" si="3"/>
        <v>2000</v>
      </c>
      <c r="H8" s="88" t="str">
        <f t="shared" si="4"/>
        <v>Fall, 2000</v>
      </c>
      <c r="I8" s="6">
        <f t="shared" ref="I8:I9" si="7">I7+1</f>
        <v>2</v>
      </c>
      <c r="J8" s="6">
        <f t="shared" ref="J8:K8" ca="1" si="8">D8</f>
        <v>0</v>
      </c>
      <c r="K8" s="6">
        <f t="shared" ca="1" si="8"/>
        <v>0</v>
      </c>
    </row>
    <row r="9" spans="1:26" ht="12.75" customHeight="1">
      <c r="A9" s="6"/>
      <c r="B9" s="85" t="s">
        <v>247</v>
      </c>
      <c r="C9" s="86">
        <f t="shared" si="0"/>
        <v>36909</v>
      </c>
      <c r="D9" s="73">
        <f t="shared" ca="1" si="1"/>
        <v>0</v>
      </c>
      <c r="E9" s="87">
        <f t="shared" ca="1" si="2"/>
        <v>0</v>
      </c>
      <c r="F9" s="6" t="s">
        <v>242</v>
      </c>
      <c r="G9" s="6">
        <f t="shared" si="3"/>
        <v>2001</v>
      </c>
      <c r="H9" s="88" t="str">
        <f t="shared" si="4"/>
        <v>Spring, 2001</v>
      </c>
      <c r="I9" s="6">
        <f t="shared" si="7"/>
        <v>3</v>
      </c>
      <c r="J9" s="6">
        <f t="shared" ref="J9:K9" ca="1" si="9">D9</f>
        <v>0</v>
      </c>
      <c r="K9" s="6">
        <f t="shared" ca="1" si="9"/>
        <v>0</v>
      </c>
    </row>
    <row r="10" spans="1:26" ht="12.75" customHeight="1">
      <c r="A10" s="6"/>
      <c r="B10" s="85" t="s">
        <v>248</v>
      </c>
      <c r="C10" s="86">
        <f t="shared" si="0"/>
        <v>37040</v>
      </c>
      <c r="D10" s="73">
        <f t="shared" ca="1" si="1"/>
        <v>0</v>
      </c>
      <c r="E10" s="87">
        <f t="shared" ca="1" si="2"/>
        <v>0</v>
      </c>
      <c r="F10" s="6" t="s">
        <v>244</v>
      </c>
      <c r="G10" s="6">
        <f t="shared" si="3"/>
        <v>2001</v>
      </c>
      <c r="H10" s="88" t="str">
        <f t="shared" si="4"/>
        <v>Summer, 2001</v>
      </c>
      <c r="I10" s="6">
        <f>I9</f>
        <v>3</v>
      </c>
      <c r="J10" s="6">
        <f t="shared" ref="J10:K10" ca="1" si="10">D10</f>
        <v>0</v>
      </c>
      <c r="K10" s="6">
        <f t="shared" ca="1" si="10"/>
        <v>0</v>
      </c>
    </row>
    <row r="11" spans="1:26" ht="12.75" customHeight="1">
      <c r="A11" s="6"/>
      <c r="B11" s="85" t="s">
        <v>249</v>
      </c>
      <c r="C11" s="86">
        <f t="shared" si="0"/>
        <v>37130</v>
      </c>
      <c r="D11" s="73">
        <f t="shared" ca="1" si="1"/>
        <v>0</v>
      </c>
      <c r="E11" s="87">
        <f t="shared" ca="1" si="2"/>
        <v>0</v>
      </c>
      <c r="F11" s="6" t="s">
        <v>246</v>
      </c>
      <c r="G11" s="6">
        <f t="shared" si="3"/>
        <v>2001</v>
      </c>
      <c r="H11" s="88" t="str">
        <f t="shared" si="4"/>
        <v>Fall, 2001</v>
      </c>
      <c r="I11" s="6">
        <f t="shared" ref="I11:I12" si="11">I10+1</f>
        <v>4</v>
      </c>
      <c r="J11" s="6">
        <f t="shared" ref="J11:K11" ca="1" si="12">D11</f>
        <v>0</v>
      </c>
      <c r="K11" s="6">
        <f t="shared" ca="1" si="12"/>
        <v>0</v>
      </c>
    </row>
    <row r="12" spans="1:26" ht="12.75" customHeight="1">
      <c r="A12" s="6"/>
      <c r="B12" s="85" t="s">
        <v>250</v>
      </c>
      <c r="C12" s="86">
        <f t="shared" si="0"/>
        <v>37274</v>
      </c>
      <c r="D12" s="73">
        <f t="shared" ca="1" si="1"/>
        <v>0</v>
      </c>
      <c r="E12" s="87">
        <f t="shared" ca="1" si="2"/>
        <v>0</v>
      </c>
      <c r="F12" s="6" t="s">
        <v>242</v>
      </c>
      <c r="G12" s="6">
        <f t="shared" si="3"/>
        <v>2002</v>
      </c>
      <c r="H12" s="88" t="str">
        <f t="shared" si="4"/>
        <v>Spring, 2002</v>
      </c>
      <c r="I12" s="6">
        <f t="shared" si="11"/>
        <v>5</v>
      </c>
      <c r="J12" s="6">
        <f t="shared" ref="J12:K12" ca="1" si="13">D12</f>
        <v>0</v>
      </c>
      <c r="K12" s="6">
        <f t="shared" ca="1" si="13"/>
        <v>0</v>
      </c>
    </row>
    <row r="13" spans="1:26" ht="12.75" customHeight="1">
      <c r="A13" s="6"/>
      <c r="B13" s="85" t="s">
        <v>251</v>
      </c>
      <c r="C13" s="86">
        <f t="shared" si="0"/>
        <v>37405</v>
      </c>
      <c r="D13" s="73">
        <f t="shared" ca="1" si="1"/>
        <v>0</v>
      </c>
      <c r="E13" s="87">
        <f t="shared" ca="1" si="2"/>
        <v>0</v>
      </c>
      <c r="F13" s="6" t="s">
        <v>244</v>
      </c>
      <c r="G13" s="6">
        <f t="shared" si="3"/>
        <v>2002</v>
      </c>
      <c r="H13" s="88" t="str">
        <f t="shared" si="4"/>
        <v>Summer, 2002</v>
      </c>
      <c r="I13" s="6">
        <f>I12</f>
        <v>5</v>
      </c>
      <c r="J13" s="6">
        <f t="shared" ref="J13:K13" ca="1" si="14">D13</f>
        <v>0</v>
      </c>
      <c r="K13" s="6">
        <f t="shared" ca="1" si="14"/>
        <v>0</v>
      </c>
    </row>
    <row r="14" spans="1:26" ht="12.75" customHeight="1">
      <c r="A14" s="6"/>
      <c r="B14" s="85" t="s">
        <v>252</v>
      </c>
      <c r="C14" s="86">
        <f t="shared" si="0"/>
        <v>37495</v>
      </c>
      <c r="D14" s="73">
        <f t="shared" ca="1" si="1"/>
        <v>0</v>
      </c>
      <c r="E14" s="87">
        <f t="shared" ca="1" si="2"/>
        <v>0</v>
      </c>
      <c r="F14" s="6" t="s">
        <v>246</v>
      </c>
      <c r="G14" s="6">
        <f t="shared" si="3"/>
        <v>2002</v>
      </c>
      <c r="H14" s="88" t="str">
        <f t="shared" si="4"/>
        <v>Fall, 2002</v>
      </c>
      <c r="I14" s="6">
        <f t="shared" ref="I14:I15" si="15">I13+1</f>
        <v>6</v>
      </c>
      <c r="J14" s="6">
        <f t="shared" ref="J14:K14" ca="1" si="16">D14</f>
        <v>0</v>
      </c>
      <c r="K14" s="6">
        <f t="shared" ca="1" si="16"/>
        <v>0</v>
      </c>
    </row>
    <row r="15" spans="1:26" ht="12.75" customHeight="1">
      <c r="A15" s="6"/>
      <c r="B15" s="85" t="s">
        <v>253</v>
      </c>
      <c r="C15" s="86">
        <f t="shared" si="0"/>
        <v>37639</v>
      </c>
      <c r="D15" s="73">
        <f t="shared" ca="1" si="1"/>
        <v>0</v>
      </c>
      <c r="E15" s="87">
        <f t="shared" ca="1" si="2"/>
        <v>0</v>
      </c>
      <c r="F15" s="6" t="s">
        <v>242</v>
      </c>
      <c r="G15" s="6">
        <f t="shared" si="3"/>
        <v>2003</v>
      </c>
      <c r="H15" s="88" t="str">
        <f t="shared" si="4"/>
        <v>Spring, 2003</v>
      </c>
      <c r="I15" s="6">
        <f t="shared" si="15"/>
        <v>7</v>
      </c>
      <c r="J15" s="6">
        <f t="shared" ref="J15:K15" ca="1" si="17">D15</f>
        <v>0</v>
      </c>
      <c r="K15" s="6">
        <f t="shared" ca="1" si="17"/>
        <v>0</v>
      </c>
    </row>
    <row r="16" spans="1:26" ht="12.75" customHeight="1">
      <c r="A16" s="6"/>
      <c r="B16" s="85" t="s">
        <v>254</v>
      </c>
      <c r="C16" s="86">
        <f t="shared" si="0"/>
        <v>37770</v>
      </c>
      <c r="D16" s="73">
        <f t="shared" ca="1" si="1"/>
        <v>0</v>
      </c>
      <c r="E16" s="87">
        <f t="shared" ca="1" si="2"/>
        <v>0</v>
      </c>
      <c r="F16" s="6" t="s">
        <v>244</v>
      </c>
      <c r="G16" s="6">
        <f t="shared" si="3"/>
        <v>2003</v>
      </c>
      <c r="H16" s="88" t="str">
        <f t="shared" si="4"/>
        <v>Summer, 2003</v>
      </c>
      <c r="I16" s="6">
        <f>I15</f>
        <v>7</v>
      </c>
      <c r="J16" s="6">
        <f t="shared" ref="J16:K16" ca="1" si="18">D16</f>
        <v>0</v>
      </c>
      <c r="K16" s="6">
        <f t="shared" ca="1" si="18"/>
        <v>0</v>
      </c>
    </row>
    <row r="17" spans="1:11" ht="12.75" customHeight="1">
      <c r="A17" s="6"/>
      <c r="B17" s="85" t="s">
        <v>255</v>
      </c>
      <c r="C17" s="86">
        <f t="shared" si="0"/>
        <v>37860</v>
      </c>
      <c r="D17" s="73">
        <f t="shared" ca="1" si="1"/>
        <v>0</v>
      </c>
      <c r="E17" s="87">
        <f t="shared" ca="1" si="2"/>
        <v>0</v>
      </c>
      <c r="F17" s="6" t="s">
        <v>246</v>
      </c>
      <c r="G17" s="6">
        <f t="shared" si="3"/>
        <v>2003</v>
      </c>
      <c r="H17" s="88" t="str">
        <f t="shared" si="4"/>
        <v>Fall, 2003</v>
      </c>
      <c r="I17" s="6">
        <f t="shared" ref="I17:I18" si="19">I16+1</f>
        <v>8</v>
      </c>
      <c r="J17" s="6">
        <f t="shared" ref="J17:K17" ca="1" si="20">D17</f>
        <v>0</v>
      </c>
      <c r="K17" s="6">
        <f t="shared" ca="1" si="20"/>
        <v>0</v>
      </c>
    </row>
    <row r="18" spans="1:11" ht="12.75" customHeight="1">
      <c r="A18" s="6"/>
      <c r="B18" s="85" t="s">
        <v>256</v>
      </c>
      <c r="C18" s="86">
        <f t="shared" si="0"/>
        <v>38004</v>
      </c>
      <c r="D18" s="73">
        <f t="shared" ca="1" si="1"/>
        <v>0</v>
      </c>
      <c r="E18" s="87">
        <f t="shared" ca="1" si="2"/>
        <v>0</v>
      </c>
      <c r="F18" s="6" t="s">
        <v>242</v>
      </c>
      <c r="G18" s="6">
        <f t="shared" si="3"/>
        <v>2004</v>
      </c>
      <c r="H18" s="88" t="str">
        <f t="shared" si="4"/>
        <v>Spring, 2004</v>
      </c>
      <c r="I18" s="6">
        <f t="shared" si="19"/>
        <v>9</v>
      </c>
      <c r="J18" s="6">
        <f t="shared" ref="J18:K18" ca="1" si="21">D18</f>
        <v>0</v>
      </c>
      <c r="K18" s="6">
        <f t="shared" ca="1" si="21"/>
        <v>0</v>
      </c>
    </row>
    <row r="19" spans="1:11" ht="12.75" customHeight="1">
      <c r="A19" s="6"/>
      <c r="B19" s="85" t="s">
        <v>257</v>
      </c>
      <c r="C19" s="86">
        <f t="shared" si="0"/>
        <v>38135</v>
      </c>
      <c r="D19" s="73">
        <f t="shared" ca="1" si="1"/>
        <v>0</v>
      </c>
      <c r="E19" s="87">
        <f t="shared" ca="1" si="2"/>
        <v>0</v>
      </c>
      <c r="F19" s="6" t="s">
        <v>244</v>
      </c>
      <c r="G19" s="6">
        <f t="shared" si="3"/>
        <v>2004</v>
      </c>
      <c r="H19" s="88" t="str">
        <f t="shared" si="4"/>
        <v>Summer, 2004</v>
      </c>
      <c r="I19" s="6">
        <f>I18</f>
        <v>9</v>
      </c>
      <c r="J19" s="6">
        <f t="shared" ref="J19:K19" ca="1" si="22">D19</f>
        <v>0</v>
      </c>
      <c r="K19" s="6">
        <f t="shared" ca="1" si="22"/>
        <v>0</v>
      </c>
    </row>
    <row r="20" spans="1:11" ht="12.75" customHeight="1">
      <c r="A20" s="6"/>
      <c r="B20" s="85" t="s">
        <v>258</v>
      </c>
      <c r="C20" s="86">
        <f t="shared" si="0"/>
        <v>38225</v>
      </c>
      <c r="D20" s="73">
        <f t="shared" ca="1" si="1"/>
        <v>0</v>
      </c>
      <c r="E20" s="87">
        <f t="shared" ca="1" si="2"/>
        <v>0</v>
      </c>
      <c r="F20" s="6" t="s">
        <v>246</v>
      </c>
      <c r="G20" s="6">
        <f t="shared" si="3"/>
        <v>2004</v>
      </c>
      <c r="H20" s="88" t="str">
        <f t="shared" si="4"/>
        <v>Fall, 2004</v>
      </c>
      <c r="I20" s="6">
        <f t="shared" ref="I20:I21" si="23">I19+1</f>
        <v>10</v>
      </c>
      <c r="J20" s="6">
        <f t="shared" ref="J20:K20" ca="1" si="24">D20</f>
        <v>0</v>
      </c>
      <c r="K20" s="6">
        <f t="shared" ca="1" si="24"/>
        <v>0</v>
      </c>
    </row>
    <row r="21" spans="1:11" ht="12.75" customHeight="1">
      <c r="A21" s="6"/>
      <c r="B21" s="85" t="s">
        <v>259</v>
      </c>
      <c r="C21" s="86">
        <f t="shared" si="0"/>
        <v>38369</v>
      </c>
      <c r="D21" s="73">
        <f t="shared" ca="1" si="1"/>
        <v>0</v>
      </c>
      <c r="E21" s="87">
        <f t="shared" ca="1" si="2"/>
        <v>0</v>
      </c>
      <c r="F21" s="6" t="s">
        <v>242</v>
      </c>
      <c r="G21" s="6">
        <f t="shared" si="3"/>
        <v>2005</v>
      </c>
      <c r="H21" s="88" t="str">
        <f t="shared" si="4"/>
        <v>Spring, 2005</v>
      </c>
      <c r="I21" s="6">
        <f t="shared" si="23"/>
        <v>11</v>
      </c>
      <c r="J21" s="6">
        <f t="shared" ref="J21:K21" ca="1" si="25">D21</f>
        <v>0</v>
      </c>
      <c r="K21" s="6">
        <f t="shared" ca="1" si="25"/>
        <v>0</v>
      </c>
    </row>
    <row r="22" spans="1:11" ht="12.75" customHeight="1">
      <c r="A22" s="6"/>
      <c r="B22" s="85" t="s">
        <v>260</v>
      </c>
      <c r="C22" s="86">
        <f t="shared" si="0"/>
        <v>38500</v>
      </c>
      <c r="D22" s="73">
        <f t="shared" ca="1" si="1"/>
        <v>0</v>
      </c>
      <c r="E22" s="87">
        <f t="shared" ca="1" si="2"/>
        <v>0</v>
      </c>
      <c r="F22" s="6" t="s">
        <v>244</v>
      </c>
      <c r="G22" s="6">
        <f t="shared" si="3"/>
        <v>2005</v>
      </c>
      <c r="H22" s="88" t="str">
        <f t="shared" si="4"/>
        <v>Summer, 2005</v>
      </c>
      <c r="I22" s="6">
        <f>I21</f>
        <v>11</v>
      </c>
      <c r="J22" s="6">
        <f t="shared" ref="J22:K22" ca="1" si="26">D22</f>
        <v>0</v>
      </c>
      <c r="K22" s="6">
        <f t="shared" ca="1" si="26"/>
        <v>0</v>
      </c>
    </row>
    <row r="23" spans="1:11" ht="12.75" customHeight="1">
      <c r="A23" s="6"/>
      <c r="B23" s="85" t="s">
        <v>261</v>
      </c>
      <c r="C23" s="86">
        <f t="shared" si="0"/>
        <v>38590</v>
      </c>
      <c r="D23" s="73">
        <f t="shared" ca="1" si="1"/>
        <v>0</v>
      </c>
      <c r="E23" s="87">
        <f t="shared" ca="1" si="2"/>
        <v>0</v>
      </c>
      <c r="F23" s="6" t="s">
        <v>246</v>
      </c>
      <c r="G23" s="6">
        <f t="shared" si="3"/>
        <v>2005</v>
      </c>
      <c r="H23" s="88" t="str">
        <f t="shared" si="4"/>
        <v>Fall, 2005</v>
      </c>
      <c r="I23" s="6">
        <f t="shared" ref="I23:I24" si="27">I22+1</f>
        <v>12</v>
      </c>
      <c r="J23" s="6">
        <f t="shared" ref="J23:K23" ca="1" si="28">D23</f>
        <v>0</v>
      </c>
      <c r="K23" s="6">
        <f t="shared" ca="1" si="28"/>
        <v>0</v>
      </c>
    </row>
    <row r="24" spans="1:11" ht="12.75" customHeight="1">
      <c r="A24" s="6"/>
      <c r="B24" s="85" t="s">
        <v>262</v>
      </c>
      <c r="C24" s="86">
        <f t="shared" si="0"/>
        <v>38734</v>
      </c>
      <c r="D24" s="73">
        <f t="shared" ca="1" si="1"/>
        <v>0</v>
      </c>
      <c r="E24" s="87">
        <f t="shared" ca="1" si="2"/>
        <v>0</v>
      </c>
      <c r="F24" s="6" t="s">
        <v>242</v>
      </c>
      <c r="G24" s="6">
        <f t="shared" si="3"/>
        <v>2006</v>
      </c>
      <c r="H24" s="88" t="str">
        <f t="shared" si="4"/>
        <v>Spring, 2006</v>
      </c>
      <c r="I24" s="6">
        <f t="shared" si="27"/>
        <v>13</v>
      </c>
      <c r="J24" s="6">
        <f t="shared" ref="J24:K24" ca="1" si="29">D24</f>
        <v>0</v>
      </c>
      <c r="K24" s="6">
        <f t="shared" ca="1" si="29"/>
        <v>0</v>
      </c>
    </row>
    <row r="25" spans="1:11" ht="12.75" customHeight="1">
      <c r="A25" s="6"/>
      <c r="B25" s="85" t="s">
        <v>263</v>
      </c>
      <c r="C25" s="86">
        <f t="shared" si="0"/>
        <v>38865</v>
      </c>
      <c r="D25" s="73">
        <f t="shared" ca="1" si="1"/>
        <v>0</v>
      </c>
      <c r="E25" s="87">
        <f t="shared" ca="1" si="2"/>
        <v>0</v>
      </c>
      <c r="F25" s="6" t="s">
        <v>244</v>
      </c>
      <c r="G25" s="6">
        <f t="shared" si="3"/>
        <v>2006</v>
      </c>
      <c r="H25" s="88" t="str">
        <f t="shared" si="4"/>
        <v>Summer, 2006</v>
      </c>
      <c r="I25" s="6">
        <f>I24</f>
        <v>13</v>
      </c>
      <c r="J25" s="6">
        <f t="shared" ref="J25:K25" ca="1" si="30">D25</f>
        <v>0</v>
      </c>
      <c r="K25" s="6">
        <f t="shared" ca="1" si="30"/>
        <v>0</v>
      </c>
    </row>
    <row r="26" spans="1:11" ht="12.75" customHeight="1">
      <c r="A26" s="6"/>
      <c r="B26" s="85" t="s">
        <v>264</v>
      </c>
      <c r="C26" s="86">
        <f t="shared" si="0"/>
        <v>38955</v>
      </c>
      <c r="D26" s="73">
        <f t="shared" ca="1" si="1"/>
        <v>0</v>
      </c>
      <c r="E26" s="87">
        <f t="shared" ca="1" si="2"/>
        <v>0</v>
      </c>
      <c r="F26" s="6" t="s">
        <v>246</v>
      </c>
      <c r="G26" s="6">
        <f t="shared" si="3"/>
        <v>2006</v>
      </c>
      <c r="H26" s="88" t="str">
        <f t="shared" si="4"/>
        <v>Fall, 2006</v>
      </c>
      <c r="I26" s="6">
        <f t="shared" ref="I26:I27" si="31">I25+1</f>
        <v>14</v>
      </c>
      <c r="J26" s="6">
        <f t="shared" ref="J26:K26" ca="1" si="32">D26</f>
        <v>0</v>
      </c>
      <c r="K26" s="6">
        <f t="shared" ca="1" si="32"/>
        <v>0</v>
      </c>
    </row>
    <row r="27" spans="1:11" ht="12.75" customHeight="1">
      <c r="A27" s="6"/>
      <c r="B27" s="85" t="s">
        <v>265</v>
      </c>
      <c r="C27" s="86">
        <f t="shared" si="0"/>
        <v>39099</v>
      </c>
      <c r="D27" s="73">
        <f t="shared" ca="1" si="1"/>
        <v>0</v>
      </c>
      <c r="E27" s="87">
        <f t="shared" ca="1" si="2"/>
        <v>0</v>
      </c>
      <c r="F27" s="6" t="s">
        <v>242</v>
      </c>
      <c r="G27" s="6">
        <f t="shared" si="3"/>
        <v>2007</v>
      </c>
      <c r="H27" s="88" t="str">
        <f t="shared" si="4"/>
        <v>Spring, 2007</v>
      </c>
      <c r="I27" s="6">
        <f t="shared" si="31"/>
        <v>15</v>
      </c>
      <c r="J27" s="6">
        <f t="shared" ref="J27:K27" ca="1" si="33">D27</f>
        <v>0</v>
      </c>
      <c r="K27" s="6">
        <f t="shared" ca="1" si="33"/>
        <v>0</v>
      </c>
    </row>
    <row r="28" spans="1:11" ht="12.75" customHeight="1">
      <c r="A28" s="6"/>
      <c r="B28" s="85" t="s">
        <v>266</v>
      </c>
      <c r="C28" s="86">
        <f t="shared" si="0"/>
        <v>39230</v>
      </c>
      <c r="D28" s="73">
        <f t="shared" ca="1" si="1"/>
        <v>0</v>
      </c>
      <c r="E28" s="87">
        <f t="shared" ca="1" si="2"/>
        <v>0</v>
      </c>
      <c r="F28" s="6" t="s">
        <v>244</v>
      </c>
      <c r="G28" s="6">
        <f t="shared" si="3"/>
        <v>2007</v>
      </c>
      <c r="H28" s="88" t="str">
        <f t="shared" si="4"/>
        <v>Summer, 2007</v>
      </c>
      <c r="I28" s="6">
        <f>I27</f>
        <v>15</v>
      </c>
      <c r="J28" s="6">
        <f t="shared" ref="J28:K28" ca="1" si="34">D28</f>
        <v>0</v>
      </c>
      <c r="K28" s="6">
        <f t="shared" ca="1" si="34"/>
        <v>0</v>
      </c>
    </row>
    <row r="29" spans="1:11" ht="12.75" customHeight="1">
      <c r="A29" s="6"/>
      <c r="B29" s="85" t="s">
        <v>267</v>
      </c>
      <c r="C29" s="86">
        <f t="shared" si="0"/>
        <v>39320</v>
      </c>
      <c r="D29" s="73">
        <f t="shared" ca="1" si="1"/>
        <v>0</v>
      </c>
      <c r="E29" s="87">
        <f t="shared" ca="1" si="2"/>
        <v>0</v>
      </c>
      <c r="F29" s="6" t="s">
        <v>246</v>
      </c>
      <c r="G29" s="6">
        <f t="shared" si="3"/>
        <v>2007</v>
      </c>
      <c r="H29" s="88" t="str">
        <f t="shared" si="4"/>
        <v>Fall, 2007</v>
      </c>
      <c r="I29" s="6">
        <f t="shared" ref="I29:I30" si="35">I28+1</f>
        <v>16</v>
      </c>
      <c r="J29" s="6">
        <f t="shared" ref="J29:K29" ca="1" si="36">D29</f>
        <v>0</v>
      </c>
      <c r="K29" s="6">
        <f t="shared" ca="1" si="36"/>
        <v>0</v>
      </c>
    </row>
    <row r="30" spans="1:11" ht="12.75" customHeight="1">
      <c r="A30" s="6"/>
      <c r="B30" s="85" t="s">
        <v>268</v>
      </c>
      <c r="C30" s="86">
        <v>39464</v>
      </c>
      <c r="D30" s="73">
        <f t="shared" ca="1" si="1"/>
        <v>0</v>
      </c>
      <c r="E30" s="87">
        <f t="shared" ca="1" si="2"/>
        <v>0</v>
      </c>
      <c r="F30" s="6" t="s">
        <v>242</v>
      </c>
      <c r="G30" s="6">
        <f t="shared" si="3"/>
        <v>2008</v>
      </c>
      <c r="H30" s="88" t="str">
        <f t="shared" si="4"/>
        <v>Spring, 2008</v>
      </c>
      <c r="I30" s="6">
        <f t="shared" si="35"/>
        <v>17</v>
      </c>
      <c r="J30" s="6">
        <f t="shared" ref="J30:K30" ca="1" si="37">D30</f>
        <v>0</v>
      </c>
      <c r="K30" s="6">
        <f t="shared" ca="1" si="37"/>
        <v>0</v>
      </c>
    </row>
    <row r="31" spans="1:11" ht="12.75" customHeight="1">
      <c r="A31" s="6"/>
      <c r="B31" s="85" t="s">
        <v>269</v>
      </c>
      <c r="C31" s="86">
        <v>39595</v>
      </c>
      <c r="D31" s="73">
        <f t="shared" ca="1" si="1"/>
        <v>0</v>
      </c>
      <c r="E31" s="87">
        <f t="shared" ca="1" si="2"/>
        <v>0</v>
      </c>
      <c r="F31" s="6" t="s">
        <v>244</v>
      </c>
      <c r="G31" s="6">
        <f t="shared" si="3"/>
        <v>2008</v>
      </c>
      <c r="H31" s="88" t="str">
        <f t="shared" si="4"/>
        <v>Summer, 2008</v>
      </c>
      <c r="I31" s="6">
        <f>I30</f>
        <v>17</v>
      </c>
      <c r="J31" s="6">
        <f t="shared" ref="J31:K31" ca="1" si="38">D31</f>
        <v>0</v>
      </c>
      <c r="K31" s="6">
        <f t="shared" ca="1" si="38"/>
        <v>0</v>
      </c>
    </row>
    <row r="32" spans="1:11" ht="12.75" customHeight="1">
      <c r="A32" s="6"/>
      <c r="B32" s="85" t="s">
        <v>270</v>
      </c>
      <c r="C32" s="86">
        <v>39685</v>
      </c>
      <c r="D32" s="73">
        <f t="shared" ca="1" si="1"/>
        <v>0</v>
      </c>
      <c r="E32" s="87">
        <f t="shared" ca="1" si="2"/>
        <v>0</v>
      </c>
      <c r="F32" s="6" t="s">
        <v>246</v>
      </c>
      <c r="G32" s="6">
        <f t="shared" si="3"/>
        <v>2008</v>
      </c>
      <c r="H32" s="88" t="str">
        <f t="shared" si="4"/>
        <v>Fall, 2008</v>
      </c>
      <c r="I32" s="6">
        <f t="shared" ref="I32:I33" si="39">I31+1</f>
        <v>18</v>
      </c>
      <c r="J32" s="6">
        <f t="shared" ref="J32:K32" ca="1" si="40">D32</f>
        <v>0</v>
      </c>
      <c r="K32" s="6">
        <f t="shared" ca="1" si="40"/>
        <v>0</v>
      </c>
    </row>
    <row r="33" spans="1:11" ht="12.75" customHeight="1">
      <c r="A33" s="6"/>
      <c r="B33" s="85" t="s">
        <v>271</v>
      </c>
      <c r="C33" s="86">
        <f t="shared" ref="C33:C158" si="41">C30+365</f>
        <v>39829</v>
      </c>
      <c r="D33" s="73">
        <f t="shared" ca="1" si="1"/>
        <v>0</v>
      </c>
      <c r="E33" s="87">
        <f t="shared" ca="1" si="2"/>
        <v>0</v>
      </c>
      <c r="F33" s="6" t="s">
        <v>242</v>
      </c>
      <c r="G33" s="6">
        <f t="shared" si="3"/>
        <v>2009</v>
      </c>
      <c r="H33" s="88" t="str">
        <f t="shared" si="4"/>
        <v>Spring, 2009</v>
      </c>
      <c r="I33" s="6">
        <f t="shared" si="39"/>
        <v>19</v>
      </c>
      <c r="J33" s="6">
        <f t="shared" ref="J33:K33" ca="1" si="42">D33</f>
        <v>0</v>
      </c>
      <c r="K33" s="6">
        <f t="shared" ca="1" si="42"/>
        <v>0</v>
      </c>
    </row>
    <row r="34" spans="1:11" ht="12.75" customHeight="1">
      <c r="A34" s="6"/>
      <c r="B34" s="85" t="s">
        <v>272</v>
      </c>
      <c r="C34" s="86">
        <f t="shared" si="41"/>
        <v>39960</v>
      </c>
      <c r="D34" s="73">
        <f t="shared" ca="1" si="1"/>
        <v>0</v>
      </c>
      <c r="E34" s="87">
        <f t="shared" ca="1" si="2"/>
        <v>0</v>
      </c>
      <c r="F34" s="6" t="s">
        <v>244</v>
      </c>
      <c r="G34" s="6">
        <f t="shared" si="3"/>
        <v>2009</v>
      </c>
      <c r="H34" s="88" t="str">
        <f t="shared" si="4"/>
        <v>Summer, 2009</v>
      </c>
      <c r="I34" s="6">
        <f>I33</f>
        <v>19</v>
      </c>
      <c r="J34" s="6">
        <f t="shared" ref="J34:K34" ca="1" si="43">D34</f>
        <v>0</v>
      </c>
      <c r="K34" s="6">
        <f t="shared" ca="1" si="43"/>
        <v>0</v>
      </c>
    </row>
    <row r="35" spans="1:11" ht="12.75" customHeight="1">
      <c r="A35" s="6"/>
      <c r="B35" s="85" t="s">
        <v>273</v>
      </c>
      <c r="C35" s="86">
        <f t="shared" si="41"/>
        <v>40050</v>
      </c>
      <c r="D35" s="73">
        <f t="shared" ca="1" si="1"/>
        <v>0</v>
      </c>
      <c r="E35" s="87">
        <f t="shared" ca="1" si="2"/>
        <v>0</v>
      </c>
      <c r="F35" s="6" t="s">
        <v>246</v>
      </c>
      <c r="G35" s="6">
        <f t="shared" si="3"/>
        <v>2009</v>
      </c>
      <c r="H35" s="88" t="str">
        <f t="shared" si="4"/>
        <v>Fall, 2009</v>
      </c>
      <c r="I35" s="6">
        <f t="shared" ref="I35:I36" si="44">I34+1</f>
        <v>20</v>
      </c>
      <c r="J35" s="6">
        <f t="shared" ref="J35:K35" ca="1" si="45">D35</f>
        <v>0</v>
      </c>
      <c r="K35" s="6">
        <f t="shared" ca="1" si="45"/>
        <v>0</v>
      </c>
    </row>
    <row r="36" spans="1:11" ht="12.75" customHeight="1">
      <c r="A36" s="6"/>
      <c r="B36" s="85" t="s">
        <v>274</v>
      </c>
      <c r="C36" s="86">
        <f t="shared" si="41"/>
        <v>40194</v>
      </c>
      <c r="D36" s="73">
        <f t="shared" ca="1" si="1"/>
        <v>0</v>
      </c>
      <c r="E36" s="87">
        <f t="shared" ca="1" si="2"/>
        <v>0</v>
      </c>
      <c r="F36" s="6" t="s">
        <v>242</v>
      </c>
      <c r="G36" s="6">
        <f t="shared" si="3"/>
        <v>2010</v>
      </c>
      <c r="H36" s="88" t="str">
        <f t="shared" si="4"/>
        <v>Spring, 2010</v>
      </c>
      <c r="I36" s="6">
        <f t="shared" si="44"/>
        <v>21</v>
      </c>
      <c r="J36" s="6">
        <f t="shared" ref="J36:K36" ca="1" si="46">D36</f>
        <v>0</v>
      </c>
      <c r="K36" s="6">
        <f t="shared" ca="1" si="46"/>
        <v>0</v>
      </c>
    </row>
    <row r="37" spans="1:11" ht="12.75" customHeight="1">
      <c r="A37" s="6"/>
      <c r="B37" s="85" t="s">
        <v>275</v>
      </c>
      <c r="C37" s="86">
        <f t="shared" si="41"/>
        <v>40325</v>
      </c>
      <c r="D37" s="73">
        <f t="shared" ca="1" si="1"/>
        <v>0</v>
      </c>
      <c r="E37" s="87">
        <f t="shared" ca="1" si="2"/>
        <v>0</v>
      </c>
      <c r="F37" s="6" t="s">
        <v>244</v>
      </c>
      <c r="G37" s="6">
        <f t="shared" si="3"/>
        <v>2010</v>
      </c>
      <c r="H37" s="88" t="str">
        <f t="shared" si="4"/>
        <v>Summer, 2010</v>
      </c>
      <c r="I37" s="6">
        <f>I36</f>
        <v>21</v>
      </c>
      <c r="J37" s="6">
        <f t="shared" ref="J37:K37" ca="1" si="47">D37</f>
        <v>0</v>
      </c>
      <c r="K37" s="6">
        <f t="shared" ca="1" si="47"/>
        <v>0</v>
      </c>
    </row>
    <row r="38" spans="1:11" ht="12.75" customHeight="1">
      <c r="A38" s="6"/>
      <c r="B38" s="85" t="s">
        <v>276</v>
      </c>
      <c r="C38" s="86">
        <f t="shared" si="41"/>
        <v>40415</v>
      </c>
      <c r="D38" s="73">
        <f t="shared" ca="1" si="1"/>
        <v>0</v>
      </c>
      <c r="E38" s="87">
        <f t="shared" ca="1" si="2"/>
        <v>0</v>
      </c>
      <c r="F38" s="6" t="s">
        <v>246</v>
      </c>
      <c r="G38" s="6">
        <f t="shared" si="3"/>
        <v>2010</v>
      </c>
      <c r="H38" s="88" t="str">
        <f t="shared" si="4"/>
        <v>Fall, 2010</v>
      </c>
      <c r="I38" s="6">
        <f t="shared" ref="I38:I39" si="48">I37+1</f>
        <v>22</v>
      </c>
      <c r="J38" s="6">
        <f t="shared" ref="J38:K38" ca="1" si="49">D38</f>
        <v>0</v>
      </c>
      <c r="K38" s="6">
        <f t="shared" ca="1" si="49"/>
        <v>0</v>
      </c>
    </row>
    <row r="39" spans="1:11" ht="12.75" customHeight="1">
      <c r="A39" s="6"/>
      <c r="B39" s="85" t="s">
        <v>277</v>
      </c>
      <c r="C39" s="86">
        <f t="shared" si="41"/>
        <v>40559</v>
      </c>
      <c r="D39" s="73">
        <f t="shared" ca="1" si="1"/>
        <v>0</v>
      </c>
      <c r="E39" s="87">
        <f t="shared" ca="1" si="2"/>
        <v>0</v>
      </c>
      <c r="F39" s="6" t="s">
        <v>242</v>
      </c>
      <c r="G39" s="6">
        <f t="shared" si="3"/>
        <v>2011</v>
      </c>
      <c r="H39" s="88" t="str">
        <f t="shared" si="4"/>
        <v>Spring, 2011</v>
      </c>
      <c r="I39" s="6">
        <f t="shared" si="48"/>
        <v>23</v>
      </c>
      <c r="J39" s="6">
        <f t="shared" ref="J39:K39" ca="1" si="50">D39</f>
        <v>0</v>
      </c>
      <c r="K39" s="6">
        <f t="shared" ca="1" si="50"/>
        <v>0</v>
      </c>
    </row>
    <row r="40" spans="1:11" ht="12.75" customHeight="1">
      <c r="A40" s="6"/>
      <c r="B40" s="85" t="s">
        <v>278</v>
      </c>
      <c r="C40" s="86">
        <f t="shared" si="41"/>
        <v>40690</v>
      </c>
      <c r="D40" s="73">
        <f t="shared" ca="1" si="1"/>
        <v>0</v>
      </c>
      <c r="E40" s="87">
        <f t="shared" ca="1" si="2"/>
        <v>0</v>
      </c>
      <c r="F40" s="6" t="s">
        <v>244</v>
      </c>
      <c r="G40" s="6">
        <f t="shared" si="3"/>
        <v>2011</v>
      </c>
      <c r="H40" s="88" t="str">
        <f t="shared" si="4"/>
        <v>Summer, 2011</v>
      </c>
      <c r="I40" s="6">
        <f>I39</f>
        <v>23</v>
      </c>
      <c r="J40" s="6">
        <f t="shared" ref="J40:K40" ca="1" si="51">D40</f>
        <v>0</v>
      </c>
      <c r="K40" s="6">
        <f t="shared" ca="1" si="51"/>
        <v>0</v>
      </c>
    </row>
    <row r="41" spans="1:11" ht="12.75" customHeight="1">
      <c r="A41" s="6"/>
      <c r="B41" s="85" t="s">
        <v>279</v>
      </c>
      <c r="C41" s="86">
        <f t="shared" si="41"/>
        <v>40780</v>
      </c>
      <c r="D41" s="73">
        <f t="shared" ca="1" si="1"/>
        <v>0</v>
      </c>
      <c r="E41" s="87">
        <f t="shared" ca="1" si="2"/>
        <v>0</v>
      </c>
      <c r="F41" s="6" t="s">
        <v>246</v>
      </c>
      <c r="G41" s="6">
        <f t="shared" si="3"/>
        <v>2011</v>
      </c>
      <c r="H41" s="88" t="str">
        <f t="shared" si="4"/>
        <v>Fall, 2011</v>
      </c>
      <c r="I41" s="6">
        <f t="shared" ref="I41:I42" si="52">I40+1</f>
        <v>24</v>
      </c>
      <c r="J41" s="6">
        <f t="shared" ref="J41:K41" ca="1" si="53">D41</f>
        <v>0</v>
      </c>
      <c r="K41" s="6">
        <f t="shared" ca="1" si="53"/>
        <v>0</v>
      </c>
    </row>
    <row r="42" spans="1:11" ht="12.75" customHeight="1">
      <c r="A42" s="6"/>
      <c r="B42" s="85" t="s">
        <v>280</v>
      </c>
      <c r="C42" s="86">
        <f t="shared" si="41"/>
        <v>40924</v>
      </c>
      <c r="D42" s="73">
        <f t="shared" ca="1" si="1"/>
        <v>0</v>
      </c>
      <c r="E42" s="87">
        <f t="shared" ca="1" si="2"/>
        <v>0</v>
      </c>
      <c r="F42" s="6" t="s">
        <v>242</v>
      </c>
      <c r="G42" s="6">
        <f t="shared" si="3"/>
        <v>2012</v>
      </c>
      <c r="H42" s="88" t="str">
        <f t="shared" si="4"/>
        <v>Spring, 2012</v>
      </c>
      <c r="I42" s="6">
        <f t="shared" si="52"/>
        <v>25</v>
      </c>
      <c r="J42" s="6">
        <f t="shared" ref="J42:K42" ca="1" si="54">D42</f>
        <v>0</v>
      </c>
      <c r="K42" s="6">
        <f t="shared" ca="1" si="54"/>
        <v>0</v>
      </c>
    </row>
    <row r="43" spans="1:11" ht="12.75" customHeight="1">
      <c r="A43" s="6"/>
      <c r="B43" s="85" t="s">
        <v>281</v>
      </c>
      <c r="C43" s="86">
        <f t="shared" si="41"/>
        <v>41055</v>
      </c>
      <c r="D43" s="73">
        <f t="shared" ca="1" si="1"/>
        <v>0</v>
      </c>
      <c r="E43" s="87">
        <f t="shared" ca="1" si="2"/>
        <v>0</v>
      </c>
      <c r="F43" s="6" t="s">
        <v>244</v>
      </c>
      <c r="G43" s="6">
        <f t="shared" si="3"/>
        <v>2012</v>
      </c>
      <c r="H43" s="88" t="str">
        <f t="shared" si="4"/>
        <v>Summer, 2012</v>
      </c>
      <c r="I43" s="6">
        <f>I42</f>
        <v>25</v>
      </c>
      <c r="J43" s="6">
        <f t="shared" ref="J43:K43" ca="1" si="55">D43</f>
        <v>0</v>
      </c>
      <c r="K43" s="6">
        <f t="shared" ca="1" si="55"/>
        <v>0</v>
      </c>
    </row>
    <row r="44" spans="1:11" ht="12.75" customHeight="1">
      <c r="A44" s="6"/>
      <c r="B44" s="85" t="s">
        <v>282</v>
      </c>
      <c r="C44" s="86">
        <f t="shared" si="41"/>
        <v>41145</v>
      </c>
      <c r="D44" s="73">
        <f t="shared" ca="1" si="1"/>
        <v>0</v>
      </c>
      <c r="E44" s="87">
        <f t="shared" ca="1" si="2"/>
        <v>0</v>
      </c>
      <c r="F44" s="6" t="s">
        <v>246</v>
      </c>
      <c r="G44" s="6">
        <f t="shared" si="3"/>
        <v>2012</v>
      </c>
      <c r="H44" s="88" t="str">
        <f t="shared" si="4"/>
        <v>Fall, 2012</v>
      </c>
      <c r="I44" s="6">
        <f t="shared" ref="I44:I45" si="56">I43+1</f>
        <v>26</v>
      </c>
      <c r="J44" s="6">
        <f t="shared" ref="J44:K44" ca="1" si="57">D44</f>
        <v>0</v>
      </c>
      <c r="K44" s="6">
        <f t="shared" ca="1" si="57"/>
        <v>0</v>
      </c>
    </row>
    <row r="45" spans="1:11" ht="12.75" customHeight="1">
      <c r="A45" s="6"/>
      <c r="B45" s="85" t="s">
        <v>283</v>
      </c>
      <c r="C45" s="86">
        <f t="shared" si="41"/>
        <v>41289</v>
      </c>
      <c r="D45" s="73">
        <f t="shared" ca="1" si="1"/>
        <v>0</v>
      </c>
      <c r="E45" s="87">
        <f t="shared" ca="1" si="2"/>
        <v>0</v>
      </c>
      <c r="F45" s="6" t="s">
        <v>242</v>
      </c>
      <c r="G45" s="6">
        <f t="shared" si="3"/>
        <v>2013</v>
      </c>
      <c r="H45" s="88" t="str">
        <f t="shared" si="4"/>
        <v>Spring, 2013</v>
      </c>
      <c r="I45" s="6">
        <f t="shared" si="56"/>
        <v>27</v>
      </c>
      <c r="J45" s="6">
        <f t="shared" ref="J45:K45" ca="1" si="58">D45</f>
        <v>0</v>
      </c>
      <c r="K45" s="6">
        <f t="shared" ca="1" si="58"/>
        <v>0</v>
      </c>
    </row>
    <row r="46" spans="1:11" ht="12.75" customHeight="1">
      <c r="A46" s="6"/>
      <c r="B46" s="85" t="s">
        <v>284</v>
      </c>
      <c r="C46" s="86">
        <f t="shared" si="41"/>
        <v>41420</v>
      </c>
      <c r="D46" s="73">
        <f t="shared" ca="1" si="1"/>
        <v>0</v>
      </c>
      <c r="E46" s="87">
        <f t="shared" ca="1" si="2"/>
        <v>0</v>
      </c>
      <c r="F46" s="6" t="s">
        <v>244</v>
      </c>
      <c r="G46" s="6">
        <f t="shared" si="3"/>
        <v>2013</v>
      </c>
      <c r="H46" s="88" t="str">
        <f t="shared" si="4"/>
        <v>Summer, 2013</v>
      </c>
      <c r="I46" s="6">
        <f>I45</f>
        <v>27</v>
      </c>
      <c r="J46" s="6">
        <f t="shared" ref="J46:K46" ca="1" si="59">D46</f>
        <v>0</v>
      </c>
      <c r="K46" s="6">
        <f t="shared" ca="1" si="59"/>
        <v>0</v>
      </c>
    </row>
    <row r="47" spans="1:11" ht="12.75" customHeight="1">
      <c r="A47" s="6"/>
      <c r="B47" s="85" t="s">
        <v>285</v>
      </c>
      <c r="C47" s="86">
        <f t="shared" si="41"/>
        <v>41510</v>
      </c>
      <c r="D47" s="73">
        <f t="shared" ca="1" si="1"/>
        <v>0</v>
      </c>
      <c r="E47" s="87">
        <f t="shared" ca="1" si="2"/>
        <v>0</v>
      </c>
      <c r="F47" s="6" t="s">
        <v>246</v>
      </c>
      <c r="G47" s="6">
        <f t="shared" si="3"/>
        <v>2013</v>
      </c>
      <c r="H47" s="88" t="str">
        <f t="shared" si="4"/>
        <v>Fall, 2013</v>
      </c>
      <c r="I47" s="6">
        <f t="shared" ref="I47:I48" si="60">I46+1</f>
        <v>28</v>
      </c>
      <c r="J47" s="6">
        <f t="shared" ref="J47:K47" ca="1" si="61">D47</f>
        <v>0</v>
      </c>
      <c r="K47" s="6">
        <f t="shared" ca="1" si="61"/>
        <v>0</v>
      </c>
    </row>
    <row r="48" spans="1:11" ht="12.75" customHeight="1">
      <c r="A48" s="6"/>
      <c r="B48" s="85" t="s">
        <v>286</v>
      </c>
      <c r="C48" s="86">
        <f t="shared" si="41"/>
        <v>41654</v>
      </c>
      <c r="D48" s="73">
        <f t="shared" ca="1" si="1"/>
        <v>0</v>
      </c>
      <c r="E48" s="87">
        <f t="shared" ca="1" si="2"/>
        <v>0</v>
      </c>
      <c r="F48" s="6" t="s">
        <v>242</v>
      </c>
      <c r="G48" s="6">
        <f t="shared" si="3"/>
        <v>2014</v>
      </c>
      <c r="H48" s="88" t="str">
        <f t="shared" si="4"/>
        <v>Spring, 2014</v>
      </c>
      <c r="I48" s="6">
        <f t="shared" si="60"/>
        <v>29</v>
      </c>
      <c r="J48" s="6">
        <f t="shared" ref="J48:K48" ca="1" si="62">D48</f>
        <v>0</v>
      </c>
      <c r="K48" s="6">
        <f t="shared" ca="1" si="62"/>
        <v>0</v>
      </c>
    </row>
    <row r="49" spans="1:11" ht="12.75" customHeight="1">
      <c r="A49" s="6"/>
      <c r="B49" s="85" t="s">
        <v>287</v>
      </c>
      <c r="C49" s="86">
        <f t="shared" si="41"/>
        <v>41785</v>
      </c>
      <c r="D49" s="73">
        <f t="shared" ca="1" si="1"/>
        <v>0</v>
      </c>
      <c r="E49" s="87">
        <f t="shared" ca="1" si="2"/>
        <v>0</v>
      </c>
      <c r="F49" s="6" t="s">
        <v>244</v>
      </c>
      <c r="G49" s="6">
        <f t="shared" si="3"/>
        <v>2014</v>
      </c>
      <c r="H49" s="88" t="str">
        <f t="shared" si="4"/>
        <v>Summer, 2014</v>
      </c>
      <c r="I49" s="6">
        <f>I48</f>
        <v>29</v>
      </c>
      <c r="J49" s="6">
        <f t="shared" ref="J49:K49" ca="1" si="63">D49</f>
        <v>0</v>
      </c>
      <c r="K49" s="6">
        <f t="shared" ca="1" si="63"/>
        <v>0</v>
      </c>
    </row>
    <row r="50" spans="1:11" ht="12.75" customHeight="1">
      <c r="A50" s="6"/>
      <c r="B50" s="85" t="s">
        <v>288</v>
      </c>
      <c r="C50" s="86">
        <f t="shared" si="41"/>
        <v>41875</v>
      </c>
      <c r="D50" s="73">
        <f t="shared" ca="1" si="1"/>
        <v>0</v>
      </c>
      <c r="E50" s="87">
        <f t="shared" ca="1" si="2"/>
        <v>0</v>
      </c>
      <c r="F50" s="6" t="s">
        <v>246</v>
      </c>
      <c r="G50" s="6">
        <f t="shared" si="3"/>
        <v>2014</v>
      </c>
      <c r="H50" s="88" t="str">
        <f t="shared" si="4"/>
        <v>Fall, 2014</v>
      </c>
      <c r="I50" s="6">
        <f t="shared" ref="I50:I51" si="64">I49+1</f>
        <v>30</v>
      </c>
      <c r="J50" s="6">
        <f t="shared" ref="J50:K50" ca="1" si="65">D50</f>
        <v>0</v>
      </c>
      <c r="K50" s="6">
        <f t="shared" ca="1" si="65"/>
        <v>0</v>
      </c>
    </row>
    <row r="51" spans="1:11" ht="12.75" customHeight="1">
      <c r="A51" s="6"/>
      <c r="B51" s="85" t="s">
        <v>289</v>
      </c>
      <c r="C51" s="86">
        <f t="shared" si="41"/>
        <v>42019</v>
      </c>
      <c r="D51" s="73">
        <f t="shared" ca="1" si="1"/>
        <v>0</v>
      </c>
      <c r="E51" s="87">
        <f t="shared" ca="1" si="2"/>
        <v>0</v>
      </c>
      <c r="F51" s="6" t="s">
        <v>242</v>
      </c>
      <c r="G51" s="6">
        <f t="shared" si="3"/>
        <v>2015</v>
      </c>
      <c r="H51" s="88" t="str">
        <f t="shared" si="4"/>
        <v>Spring, 2015</v>
      </c>
      <c r="I51" s="6">
        <f t="shared" si="64"/>
        <v>31</v>
      </c>
      <c r="J51" s="6">
        <f t="shared" ref="J51:K51" ca="1" si="66">D51</f>
        <v>0</v>
      </c>
      <c r="K51" s="6">
        <f t="shared" ca="1" si="66"/>
        <v>0</v>
      </c>
    </row>
    <row r="52" spans="1:11" ht="12.75" customHeight="1">
      <c r="A52" s="6"/>
      <c r="B52" s="85" t="s">
        <v>290</v>
      </c>
      <c r="C52" s="86">
        <f t="shared" si="41"/>
        <v>42150</v>
      </c>
      <c r="D52" s="73">
        <f t="shared" ca="1" si="1"/>
        <v>0</v>
      </c>
      <c r="E52" s="87">
        <f t="shared" ca="1" si="2"/>
        <v>0</v>
      </c>
      <c r="F52" s="6" t="s">
        <v>244</v>
      </c>
      <c r="G52" s="6">
        <f t="shared" si="3"/>
        <v>2015</v>
      </c>
      <c r="H52" s="88" t="str">
        <f t="shared" si="4"/>
        <v>Summer, 2015</v>
      </c>
      <c r="I52" s="6">
        <f>I51</f>
        <v>31</v>
      </c>
      <c r="J52" s="6">
        <f t="shared" ref="J52:K52" ca="1" si="67">D52</f>
        <v>0</v>
      </c>
      <c r="K52" s="6">
        <f t="shared" ca="1" si="67"/>
        <v>0</v>
      </c>
    </row>
    <row r="53" spans="1:11" ht="12.75" customHeight="1">
      <c r="A53" s="6"/>
      <c r="B53" s="85" t="s">
        <v>291</v>
      </c>
      <c r="C53" s="86">
        <f t="shared" si="41"/>
        <v>42240</v>
      </c>
      <c r="D53" s="73">
        <f t="shared" ca="1" si="1"/>
        <v>0</v>
      </c>
      <c r="E53" s="87">
        <f t="shared" ca="1" si="2"/>
        <v>0</v>
      </c>
      <c r="F53" s="6" t="s">
        <v>246</v>
      </c>
      <c r="G53" s="6">
        <f t="shared" si="3"/>
        <v>2015</v>
      </c>
      <c r="H53" s="88" t="str">
        <f t="shared" si="4"/>
        <v>Fall, 2015</v>
      </c>
      <c r="I53" s="6">
        <f t="shared" ref="I53:I54" si="68">I52+1</f>
        <v>32</v>
      </c>
      <c r="J53" s="6">
        <f t="shared" ref="J53:K53" ca="1" si="69">D53</f>
        <v>0</v>
      </c>
      <c r="K53" s="6">
        <f t="shared" ca="1" si="69"/>
        <v>0</v>
      </c>
    </row>
    <row r="54" spans="1:11" ht="12.75" customHeight="1">
      <c r="A54" s="6"/>
      <c r="B54" s="85" t="s">
        <v>292</v>
      </c>
      <c r="C54" s="86">
        <f t="shared" si="41"/>
        <v>42384</v>
      </c>
      <c r="D54" s="73">
        <f t="shared" ca="1" si="1"/>
        <v>0</v>
      </c>
      <c r="E54" s="87">
        <f t="shared" ca="1" si="2"/>
        <v>0</v>
      </c>
      <c r="F54" s="6" t="s">
        <v>242</v>
      </c>
      <c r="G54" s="6">
        <f t="shared" si="3"/>
        <v>2016</v>
      </c>
      <c r="H54" s="88" t="str">
        <f t="shared" si="4"/>
        <v>Spring, 2016</v>
      </c>
      <c r="I54" s="6">
        <f t="shared" si="68"/>
        <v>33</v>
      </c>
      <c r="J54" s="6">
        <f t="shared" ref="J54:K54" ca="1" si="70">D54</f>
        <v>0</v>
      </c>
      <c r="K54" s="6">
        <f t="shared" ca="1" si="70"/>
        <v>0</v>
      </c>
    </row>
    <row r="55" spans="1:11" ht="12.75" customHeight="1">
      <c r="A55" s="6"/>
      <c r="B55" s="85" t="s">
        <v>293</v>
      </c>
      <c r="C55" s="86">
        <f t="shared" si="41"/>
        <v>42515</v>
      </c>
      <c r="D55" s="73">
        <f t="shared" ca="1" si="1"/>
        <v>0</v>
      </c>
      <c r="E55" s="87">
        <f t="shared" ca="1" si="2"/>
        <v>0</v>
      </c>
      <c r="F55" s="6" t="s">
        <v>244</v>
      </c>
      <c r="G55" s="6">
        <f t="shared" si="3"/>
        <v>2016</v>
      </c>
      <c r="H55" s="88" t="str">
        <f t="shared" si="4"/>
        <v>Summer, 2016</v>
      </c>
      <c r="I55" s="6">
        <f>I54</f>
        <v>33</v>
      </c>
      <c r="J55" s="6">
        <f t="shared" ref="J55:K55" ca="1" si="71">D55</f>
        <v>0</v>
      </c>
      <c r="K55" s="6">
        <f t="shared" ca="1" si="71"/>
        <v>0</v>
      </c>
    </row>
    <row r="56" spans="1:11" ht="12.75" customHeight="1">
      <c r="A56" s="6"/>
      <c r="B56" s="85" t="s">
        <v>294</v>
      </c>
      <c r="C56" s="86">
        <f t="shared" si="41"/>
        <v>42605</v>
      </c>
      <c r="D56" s="73">
        <f t="shared" ca="1" si="1"/>
        <v>0</v>
      </c>
      <c r="E56" s="87">
        <f t="shared" ca="1" si="2"/>
        <v>0</v>
      </c>
      <c r="F56" s="6" t="s">
        <v>246</v>
      </c>
      <c r="G56" s="6">
        <f t="shared" si="3"/>
        <v>2016</v>
      </c>
      <c r="H56" s="88" t="str">
        <f t="shared" si="4"/>
        <v>Fall, 2016</v>
      </c>
      <c r="I56" s="6">
        <f t="shared" ref="I56:I57" si="72">I55+1</f>
        <v>34</v>
      </c>
      <c r="J56" s="6">
        <f t="shared" ref="J56:K56" ca="1" si="73">D56</f>
        <v>0</v>
      </c>
      <c r="K56" s="6">
        <f t="shared" ca="1" si="73"/>
        <v>0</v>
      </c>
    </row>
    <row r="57" spans="1:11" ht="12.75" customHeight="1">
      <c r="A57" s="6"/>
      <c r="B57" s="85" t="s">
        <v>295</v>
      </c>
      <c r="C57" s="86">
        <f t="shared" si="41"/>
        <v>42749</v>
      </c>
      <c r="D57" s="73">
        <f t="shared" ca="1" si="1"/>
        <v>0</v>
      </c>
      <c r="E57" s="87">
        <f t="shared" ca="1" si="2"/>
        <v>0</v>
      </c>
      <c r="F57" s="6" t="s">
        <v>242</v>
      </c>
      <c r="G57" s="6">
        <f t="shared" si="3"/>
        <v>2017</v>
      </c>
      <c r="H57" s="88" t="str">
        <f t="shared" si="4"/>
        <v>Spring, 2017</v>
      </c>
      <c r="I57" s="6">
        <f t="shared" si="72"/>
        <v>35</v>
      </c>
      <c r="J57" s="6">
        <f t="shared" ref="J57:K57" ca="1" si="74">D57</f>
        <v>0</v>
      </c>
      <c r="K57" s="6">
        <f t="shared" ca="1" si="74"/>
        <v>0</v>
      </c>
    </row>
    <row r="58" spans="1:11" ht="12.75" customHeight="1">
      <c r="A58" s="6"/>
      <c r="B58" s="85" t="s">
        <v>296</v>
      </c>
      <c r="C58" s="86">
        <f t="shared" si="41"/>
        <v>42880</v>
      </c>
      <c r="D58" s="73">
        <f t="shared" ca="1" si="1"/>
        <v>0</v>
      </c>
      <c r="E58" s="87">
        <f t="shared" ca="1" si="2"/>
        <v>0</v>
      </c>
      <c r="F58" s="6" t="s">
        <v>244</v>
      </c>
      <c r="G58" s="6">
        <f t="shared" si="3"/>
        <v>2017</v>
      </c>
      <c r="H58" s="88" t="str">
        <f t="shared" si="4"/>
        <v>Summer, 2017</v>
      </c>
      <c r="I58" s="6">
        <f>I57</f>
        <v>35</v>
      </c>
      <c r="J58" s="6">
        <f t="shared" ref="J58:K58" ca="1" si="75">D58</f>
        <v>0</v>
      </c>
      <c r="K58" s="6">
        <f t="shared" ca="1" si="75"/>
        <v>0</v>
      </c>
    </row>
    <row r="59" spans="1:11" ht="12.75" customHeight="1">
      <c r="A59" s="6"/>
      <c r="B59" s="85" t="s">
        <v>297</v>
      </c>
      <c r="C59" s="86">
        <f t="shared" si="41"/>
        <v>42970</v>
      </c>
      <c r="D59" s="73">
        <f t="shared" ca="1" si="1"/>
        <v>0</v>
      </c>
      <c r="E59" s="87">
        <f t="shared" ca="1" si="2"/>
        <v>0</v>
      </c>
      <c r="F59" s="6" t="s">
        <v>246</v>
      </c>
      <c r="G59" s="6">
        <f t="shared" si="3"/>
        <v>2017</v>
      </c>
      <c r="H59" s="88" t="str">
        <f t="shared" si="4"/>
        <v>Fall, 2017</v>
      </c>
      <c r="I59" s="6">
        <f t="shared" ref="I59:I60" si="76">I58+1</f>
        <v>36</v>
      </c>
      <c r="J59" s="6">
        <f t="shared" ref="J59:K59" ca="1" si="77">D59</f>
        <v>0</v>
      </c>
      <c r="K59" s="6">
        <f t="shared" ca="1" si="77"/>
        <v>0</v>
      </c>
    </row>
    <row r="60" spans="1:11" ht="12.75" customHeight="1">
      <c r="A60" s="6"/>
      <c r="B60" s="85" t="s">
        <v>298</v>
      </c>
      <c r="C60" s="86">
        <f t="shared" si="41"/>
        <v>43114</v>
      </c>
      <c r="D60" s="73">
        <f t="shared" ca="1" si="1"/>
        <v>0</v>
      </c>
      <c r="E60" s="87">
        <f t="shared" ca="1" si="2"/>
        <v>0</v>
      </c>
      <c r="F60" s="6" t="s">
        <v>242</v>
      </c>
      <c r="G60" s="6">
        <f t="shared" si="3"/>
        <v>2018</v>
      </c>
      <c r="H60" s="88" t="str">
        <f t="shared" si="4"/>
        <v>Spring, 2018</v>
      </c>
      <c r="I60" s="6">
        <f t="shared" si="76"/>
        <v>37</v>
      </c>
      <c r="J60" s="6">
        <f t="shared" ref="J60:K60" ca="1" si="78">D60</f>
        <v>0</v>
      </c>
      <c r="K60" s="6">
        <f t="shared" ca="1" si="78"/>
        <v>0</v>
      </c>
    </row>
    <row r="61" spans="1:11" ht="12.75" customHeight="1">
      <c r="A61" s="6"/>
      <c r="B61" s="85" t="s">
        <v>299</v>
      </c>
      <c r="C61" s="86">
        <f t="shared" si="41"/>
        <v>43245</v>
      </c>
      <c r="D61" s="73">
        <f t="shared" ca="1" si="1"/>
        <v>0</v>
      </c>
      <c r="E61" s="87">
        <f t="shared" ca="1" si="2"/>
        <v>0</v>
      </c>
      <c r="F61" s="6" t="s">
        <v>244</v>
      </c>
      <c r="G61" s="6">
        <f t="shared" si="3"/>
        <v>2018</v>
      </c>
      <c r="H61" s="88" t="str">
        <f t="shared" si="4"/>
        <v>Summer, 2018</v>
      </c>
      <c r="I61" s="6">
        <f>I60</f>
        <v>37</v>
      </c>
      <c r="J61" s="6">
        <f t="shared" ref="J61:K61" ca="1" si="79">D61</f>
        <v>0</v>
      </c>
      <c r="K61" s="6">
        <f t="shared" ca="1" si="79"/>
        <v>0</v>
      </c>
    </row>
    <row r="62" spans="1:11" ht="12.75" customHeight="1">
      <c r="A62" s="6"/>
      <c r="B62" s="85" t="s">
        <v>300</v>
      </c>
      <c r="C62" s="86">
        <f t="shared" si="41"/>
        <v>43335</v>
      </c>
      <c r="D62" s="73">
        <f t="shared" ca="1" si="1"/>
        <v>0</v>
      </c>
      <c r="E62" s="87">
        <f t="shared" ca="1" si="2"/>
        <v>0</v>
      </c>
      <c r="F62" s="6" t="s">
        <v>246</v>
      </c>
      <c r="G62" s="6">
        <f t="shared" si="3"/>
        <v>2018</v>
      </c>
      <c r="H62" s="88" t="str">
        <f t="shared" si="4"/>
        <v>Fall, 2018</v>
      </c>
      <c r="I62" s="6">
        <f t="shared" ref="I62:I63" si="80">I61+1</f>
        <v>38</v>
      </c>
      <c r="J62" s="6">
        <f t="shared" ref="J62:K62" ca="1" si="81">D62</f>
        <v>0</v>
      </c>
      <c r="K62" s="6">
        <f t="shared" ca="1" si="81"/>
        <v>0</v>
      </c>
    </row>
    <row r="63" spans="1:11" ht="12.75" customHeight="1">
      <c r="A63" s="6"/>
      <c r="B63" s="85" t="s">
        <v>301</v>
      </c>
      <c r="C63" s="86">
        <f t="shared" si="41"/>
        <v>43479</v>
      </c>
      <c r="D63" s="73">
        <f t="shared" ca="1" si="1"/>
        <v>0</v>
      </c>
      <c r="E63" s="87">
        <f t="shared" ca="1" si="2"/>
        <v>0</v>
      </c>
      <c r="F63" s="6" t="s">
        <v>242</v>
      </c>
      <c r="G63" s="6">
        <f t="shared" si="3"/>
        <v>2019</v>
      </c>
      <c r="H63" s="88" t="str">
        <f t="shared" si="4"/>
        <v>Spring, 2019</v>
      </c>
      <c r="I63" s="6">
        <f t="shared" si="80"/>
        <v>39</v>
      </c>
      <c r="J63" s="6">
        <f t="shared" ref="J63:K63" ca="1" si="82">D63</f>
        <v>0</v>
      </c>
      <c r="K63" s="6">
        <f t="shared" ca="1" si="82"/>
        <v>0</v>
      </c>
    </row>
    <row r="64" spans="1:11" ht="12.75" customHeight="1">
      <c r="A64" s="6"/>
      <c r="B64" s="85" t="s">
        <v>302</v>
      </c>
      <c r="C64" s="86">
        <f t="shared" si="41"/>
        <v>43610</v>
      </c>
      <c r="D64" s="73">
        <f t="shared" ca="1" si="1"/>
        <v>0</v>
      </c>
      <c r="E64" s="87">
        <f t="shared" ca="1" si="2"/>
        <v>0</v>
      </c>
      <c r="F64" s="6" t="s">
        <v>244</v>
      </c>
      <c r="G64" s="6">
        <f t="shared" si="3"/>
        <v>2019</v>
      </c>
      <c r="H64" s="88" t="str">
        <f t="shared" si="4"/>
        <v>Summer, 2019</v>
      </c>
      <c r="I64" s="6">
        <f>I63</f>
        <v>39</v>
      </c>
      <c r="J64" s="6">
        <f t="shared" ref="J64:K64" ca="1" si="83">D64</f>
        <v>0</v>
      </c>
      <c r="K64" s="6">
        <f t="shared" ca="1" si="83"/>
        <v>0</v>
      </c>
    </row>
    <row r="65" spans="1:11" ht="12.75" customHeight="1">
      <c r="A65" s="6"/>
      <c r="B65" s="85" t="s">
        <v>303</v>
      </c>
      <c r="C65" s="86">
        <f t="shared" si="41"/>
        <v>43700</v>
      </c>
      <c r="D65" s="73">
        <f t="shared" ca="1" si="1"/>
        <v>0</v>
      </c>
      <c r="E65" s="87">
        <f t="shared" ca="1" si="2"/>
        <v>0</v>
      </c>
      <c r="F65" s="6" t="s">
        <v>246</v>
      </c>
      <c r="G65" s="6">
        <f t="shared" si="3"/>
        <v>2019</v>
      </c>
      <c r="H65" s="88" t="str">
        <f t="shared" si="4"/>
        <v>Fall, 2019</v>
      </c>
      <c r="I65" s="6">
        <f t="shared" ref="I65:I66" si="84">I64+1</f>
        <v>40</v>
      </c>
      <c r="J65" s="6">
        <f t="shared" ref="J65:K65" ca="1" si="85">D65</f>
        <v>0</v>
      </c>
      <c r="K65" s="6">
        <f t="shared" ca="1" si="85"/>
        <v>0</v>
      </c>
    </row>
    <row r="66" spans="1:11" ht="12.75" customHeight="1">
      <c r="A66" s="6"/>
      <c r="B66" s="85" t="s">
        <v>304</v>
      </c>
      <c r="C66" s="86">
        <f t="shared" si="41"/>
        <v>43844</v>
      </c>
      <c r="D66" s="73">
        <f t="shared" ca="1" si="1"/>
        <v>0</v>
      </c>
      <c r="E66" s="87">
        <f t="shared" ca="1" si="2"/>
        <v>0</v>
      </c>
      <c r="F66" s="6" t="s">
        <v>242</v>
      </c>
      <c r="G66" s="6">
        <f t="shared" si="3"/>
        <v>2020</v>
      </c>
      <c r="H66" s="88" t="str">
        <f t="shared" si="4"/>
        <v>Spring, 2020</v>
      </c>
      <c r="I66" s="6">
        <f t="shared" si="84"/>
        <v>41</v>
      </c>
      <c r="J66" s="6">
        <f t="shared" ref="J66:K66" ca="1" si="86">D66</f>
        <v>0</v>
      </c>
      <c r="K66" s="6">
        <f t="shared" ca="1" si="86"/>
        <v>0</v>
      </c>
    </row>
    <row r="67" spans="1:11" ht="12.75" customHeight="1">
      <c r="A67" s="6"/>
      <c r="B67" s="85" t="s">
        <v>305</v>
      </c>
      <c r="C67" s="86">
        <f t="shared" si="41"/>
        <v>43975</v>
      </c>
      <c r="D67" s="73">
        <f t="shared" ca="1" si="1"/>
        <v>0</v>
      </c>
      <c r="E67" s="87">
        <f t="shared" ca="1" si="2"/>
        <v>0</v>
      </c>
      <c r="F67" s="6" t="s">
        <v>244</v>
      </c>
      <c r="G67" s="6">
        <f t="shared" si="3"/>
        <v>2020</v>
      </c>
      <c r="H67" s="88" t="str">
        <f t="shared" si="4"/>
        <v>Summer, 2020</v>
      </c>
      <c r="I67" s="6">
        <f>I66</f>
        <v>41</v>
      </c>
      <c r="J67" s="6">
        <f t="shared" ref="J67:K67" ca="1" si="87">D67</f>
        <v>0</v>
      </c>
      <c r="K67" s="6">
        <f t="shared" ca="1" si="87"/>
        <v>0</v>
      </c>
    </row>
    <row r="68" spans="1:11" ht="12.75" customHeight="1">
      <c r="A68" s="6"/>
      <c r="B68" s="85" t="s">
        <v>306</v>
      </c>
      <c r="C68" s="86">
        <f t="shared" si="41"/>
        <v>44065</v>
      </c>
      <c r="D68" s="73">
        <f t="shared" ca="1" si="1"/>
        <v>0</v>
      </c>
      <c r="E68" s="87">
        <f t="shared" ca="1" si="2"/>
        <v>0</v>
      </c>
      <c r="F68" s="6" t="s">
        <v>246</v>
      </c>
      <c r="G68" s="6">
        <f t="shared" si="3"/>
        <v>2020</v>
      </c>
      <c r="H68" s="88" t="str">
        <f t="shared" si="4"/>
        <v>Fall, 2020</v>
      </c>
      <c r="I68" s="6">
        <f t="shared" ref="I68:I69" si="88">I67+1</f>
        <v>42</v>
      </c>
      <c r="J68" s="6">
        <f t="shared" ref="J68:K68" ca="1" si="89">D68</f>
        <v>0</v>
      </c>
      <c r="K68" s="6">
        <f t="shared" ca="1" si="89"/>
        <v>0</v>
      </c>
    </row>
    <row r="69" spans="1:11" ht="12.75" customHeight="1">
      <c r="A69" s="6"/>
      <c r="B69" s="85" t="s">
        <v>307</v>
      </c>
      <c r="C69" s="86">
        <f t="shared" si="41"/>
        <v>44209</v>
      </c>
      <c r="D69" s="73">
        <f t="shared" ca="1" si="1"/>
        <v>0</v>
      </c>
      <c r="E69" s="87">
        <f t="shared" ca="1" si="2"/>
        <v>0</v>
      </c>
      <c r="F69" s="6" t="s">
        <v>242</v>
      </c>
      <c r="G69" s="6">
        <f t="shared" si="3"/>
        <v>2021</v>
      </c>
      <c r="H69" s="88" t="str">
        <f t="shared" si="4"/>
        <v>Spring, 2021</v>
      </c>
      <c r="I69" s="6">
        <f t="shared" si="88"/>
        <v>43</v>
      </c>
      <c r="J69" s="6">
        <f t="shared" ref="J69:K69" ca="1" si="90">D69</f>
        <v>0</v>
      </c>
      <c r="K69" s="6">
        <f t="shared" ca="1" si="90"/>
        <v>0</v>
      </c>
    </row>
    <row r="70" spans="1:11" ht="12.75" customHeight="1">
      <c r="A70" s="6"/>
      <c r="B70" s="85" t="s">
        <v>308</v>
      </c>
      <c r="C70" s="86">
        <f t="shared" si="41"/>
        <v>44340</v>
      </c>
      <c r="D70" s="73">
        <f t="shared" ca="1" si="1"/>
        <v>0</v>
      </c>
      <c r="E70" s="87">
        <f t="shared" ca="1" si="2"/>
        <v>0</v>
      </c>
      <c r="F70" s="6" t="s">
        <v>244</v>
      </c>
      <c r="G70" s="6">
        <f t="shared" si="3"/>
        <v>2021</v>
      </c>
      <c r="H70" s="88" t="str">
        <f t="shared" si="4"/>
        <v>Summer, 2021</v>
      </c>
      <c r="I70" s="6">
        <f>I69</f>
        <v>43</v>
      </c>
      <c r="J70" s="6">
        <f t="shared" ref="J70:K70" ca="1" si="91">D70</f>
        <v>0</v>
      </c>
      <c r="K70" s="6">
        <f t="shared" ca="1" si="91"/>
        <v>0</v>
      </c>
    </row>
    <row r="71" spans="1:11" ht="12.75" customHeight="1">
      <c r="A71" s="6"/>
      <c r="B71" s="85" t="s">
        <v>309</v>
      </c>
      <c r="C71" s="86">
        <f t="shared" si="41"/>
        <v>44430</v>
      </c>
      <c r="D71" s="73">
        <f t="shared" ca="1" si="1"/>
        <v>0</v>
      </c>
      <c r="E71" s="87">
        <f t="shared" ca="1" si="2"/>
        <v>0</v>
      </c>
      <c r="F71" s="6" t="s">
        <v>246</v>
      </c>
      <c r="G71" s="6">
        <f t="shared" si="3"/>
        <v>2021</v>
      </c>
      <c r="H71" s="88" t="str">
        <f t="shared" si="4"/>
        <v>Fall, 2021</v>
      </c>
      <c r="I71" s="6">
        <f t="shared" ref="I71:I72" si="92">I70+1</f>
        <v>44</v>
      </c>
      <c r="J71" s="6">
        <f t="shared" ref="J71:K71" ca="1" si="93">D71</f>
        <v>0</v>
      </c>
      <c r="K71" s="6">
        <f t="shared" ca="1" si="93"/>
        <v>0</v>
      </c>
    </row>
    <row r="72" spans="1:11" ht="12.75" customHeight="1">
      <c r="A72" s="6"/>
      <c r="B72" s="85" t="s">
        <v>310</v>
      </c>
      <c r="C72" s="86">
        <f t="shared" si="41"/>
        <v>44574</v>
      </c>
      <c r="D72" s="73">
        <f t="shared" ca="1" si="1"/>
        <v>0</v>
      </c>
      <c r="E72" s="87">
        <f t="shared" ca="1" si="2"/>
        <v>0</v>
      </c>
      <c r="F72" s="6" t="s">
        <v>242</v>
      </c>
      <c r="G72" s="6">
        <f t="shared" si="3"/>
        <v>2022</v>
      </c>
      <c r="H72" s="88" t="str">
        <f t="shared" si="4"/>
        <v>Spring, 2022</v>
      </c>
      <c r="I72" s="6">
        <f t="shared" si="92"/>
        <v>45</v>
      </c>
      <c r="J72" s="6">
        <f t="shared" ref="J72:K72" ca="1" si="94">D72</f>
        <v>0</v>
      </c>
      <c r="K72" s="6">
        <f t="shared" ca="1" si="94"/>
        <v>0</v>
      </c>
    </row>
    <row r="73" spans="1:11" ht="12.75" customHeight="1">
      <c r="A73" s="6"/>
      <c r="B73" s="85" t="s">
        <v>311</v>
      </c>
      <c r="C73" s="86">
        <f t="shared" si="41"/>
        <v>44705</v>
      </c>
      <c r="D73" s="73">
        <f t="shared" ca="1" si="1"/>
        <v>0</v>
      </c>
      <c r="E73" s="87">
        <f t="shared" ca="1" si="2"/>
        <v>0</v>
      </c>
      <c r="F73" s="6" t="s">
        <v>244</v>
      </c>
      <c r="G73" s="6">
        <f t="shared" si="3"/>
        <v>2022</v>
      </c>
      <c r="H73" s="88" t="str">
        <f t="shared" si="4"/>
        <v>Summer, 2022</v>
      </c>
      <c r="I73" s="6">
        <f>I72</f>
        <v>45</v>
      </c>
      <c r="J73" s="6">
        <f t="shared" ref="J73:K73" ca="1" si="95">D73</f>
        <v>0</v>
      </c>
      <c r="K73" s="6">
        <f t="shared" ca="1" si="95"/>
        <v>0</v>
      </c>
    </row>
    <row r="74" spans="1:11" ht="12.75" customHeight="1">
      <c r="A74" s="6"/>
      <c r="B74" s="85" t="s">
        <v>312</v>
      </c>
      <c r="C74" s="86">
        <f t="shared" si="41"/>
        <v>44795</v>
      </c>
      <c r="D74" s="73">
        <f t="shared" ca="1" si="1"/>
        <v>0</v>
      </c>
      <c r="E74" s="87">
        <f t="shared" ca="1" si="2"/>
        <v>0</v>
      </c>
      <c r="F74" s="6" t="s">
        <v>246</v>
      </c>
      <c r="G74" s="6">
        <f t="shared" si="3"/>
        <v>2022</v>
      </c>
      <c r="H74" s="88" t="str">
        <f t="shared" si="4"/>
        <v>Fall, 2022</v>
      </c>
      <c r="I74" s="6">
        <f t="shared" ref="I74:I75" si="96">I73+1</f>
        <v>46</v>
      </c>
      <c r="J74" s="6">
        <f t="shared" ref="J74:K74" ca="1" si="97">D74</f>
        <v>0</v>
      </c>
      <c r="K74" s="6">
        <f t="shared" ca="1" si="97"/>
        <v>0</v>
      </c>
    </row>
    <row r="75" spans="1:11" ht="12.75" customHeight="1">
      <c r="A75" s="6"/>
      <c r="B75" s="85" t="s">
        <v>313</v>
      </c>
      <c r="C75" s="86">
        <f t="shared" si="41"/>
        <v>44939</v>
      </c>
      <c r="D75" s="73">
        <f t="shared" ca="1" si="1"/>
        <v>0</v>
      </c>
      <c r="E75" s="87">
        <f t="shared" ca="1" si="2"/>
        <v>1</v>
      </c>
      <c r="F75" s="6" t="s">
        <v>242</v>
      </c>
      <c r="G75" s="6">
        <f t="shared" si="3"/>
        <v>2023</v>
      </c>
      <c r="H75" s="88" t="str">
        <f t="shared" si="4"/>
        <v>Spring, 2023</v>
      </c>
      <c r="I75" s="6">
        <f t="shared" si="96"/>
        <v>47</v>
      </c>
      <c r="J75" s="6">
        <f t="shared" ref="J75:K75" ca="1" si="98">D75</f>
        <v>0</v>
      </c>
      <c r="K75" s="6">
        <f t="shared" ca="1" si="98"/>
        <v>1</v>
      </c>
    </row>
    <row r="76" spans="1:11" ht="12.75" customHeight="1">
      <c r="A76" s="6"/>
      <c r="B76" s="85" t="s">
        <v>314</v>
      </c>
      <c r="C76" s="86">
        <f t="shared" si="41"/>
        <v>45070</v>
      </c>
      <c r="D76" s="73">
        <f t="shared" ca="1" si="1"/>
        <v>1</v>
      </c>
      <c r="E76" s="87">
        <f t="shared" ca="1" si="2"/>
        <v>0</v>
      </c>
      <c r="F76" s="6" t="s">
        <v>244</v>
      </c>
      <c r="G76" s="6">
        <f t="shared" si="3"/>
        <v>2023</v>
      </c>
      <c r="H76" s="88" t="str">
        <f t="shared" si="4"/>
        <v>Summer, 2023</v>
      </c>
      <c r="I76" s="6">
        <f>I75</f>
        <v>47</v>
      </c>
      <c r="J76" s="6">
        <f t="shared" ref="J76:K76" ca="1" si="99">D76</f>
        <v>1</v>
      </c>
      <c r="K76" s="6">
        <f t="shared" ca="1" si="99"/>
        <v>0</v>
      </c>
    </row>
    <row r="77" spans="1:11" ht="12.75" customHeight="1">
      <c r="A77" s="6"/>
      <c r="B77" s="85" t="s">
        <v>315</v>
      </c>
      <c r="C77" s="86">
        <f t="shared" si="41"/>
        <v>45160</v>
      </c>
      <c r="D77" s="73">
        <f t="shared" ca="1" si="1"/>
        <v>1</v>
      </c>
      <c r="E77" s="87">
        <f t="shared" ca="1" si="2"/>
        <v>0</v>
      </c>
      <c r="F77" s="6" t="s">
        <v>246</v>
      </c>
      <c r="G77" s="6">
        <f t="shared" si="3"/>
        <v>2023</v>
      </c>
      <c r="H77" s="88" t="str">
        <f t="shared" si="4"/>
        <v>Fall, 2023</v>
      </c>
      <c r="I77" s="6">
        <f t="shared" ref="I77:I78" si="100">I76+1</f>
        <v>48</v>
      </c>
      <c r="J77" s="6">
        <f t="shared" ref="J77:K77" ca="1" si="101">D77</f>
        <v>1</v>
      </c>
      <c r="K77" s="6">
        <f t="shared" ca="1" si="101"/>
        <v>0</v>
      </c>
    </row>
    <row r="78" spans="1:11" ht="12.75" customHeight="1">
      <c r="A78" s="6"/>
      <c r="B78" s="85" t="s">
        <v>316</v>
      </c>
      <c r="C78" s="86">
        <f t="shared" si="41"/>
        <v>45304</v>
      </c>
      <c r="D78" s="73">
        <f t="shared" ca="1" si="1"/>
        <v>1</v>
      </c>
      <c r="E78" s="87">
        <f t="shared" ca="1" si="2"/>
        <v>0</v>
      </c>
      <c r="F78" s="6" t="s">
        <v>242</v>
      </c>
      <c r="G78" s="6">
        <f t="shared" si="3"/>
        <v>2024</v>
      </c>
      <c r="H78" s="88" t="str">
        <f t="shared" si="4"/>
        <v>Spring, 2024</v>
      </c>
      <c r="I78" s="6">
        <f t="shared" si="100"/>
        <v>49</v>
      </c>
      <c r="J78" s="6">
        <f t="shared" ref="J78:K78" ca="1" si="102">D78</f>
        <v>1</v>
      </c>
      <c r="K78" s="6">
        <f t="shared" ca="1" si="102"/>
        <v>0</v>
      </c>
    </row>
    <row r="79" spans="1:11" ht="12.75" customHeight="1">
      <c r="A79" s="6"/>
      <c r="B79" s="85" t="s">
        <v>317</v>
      </c>
      <c r="C79" s="86">
        <f t="shared" si="41"/>
        <v>45435</v>
      </c>
      <c r="D79" s="73">
        <f t="shared" ca="1" si="1"/>
        <v>1</v>
      </c>
      <c r="E79" s="87">
        <f t="shared" ca="1" si="2"/>
        <v>0</v>
      </c>
      <c r="F79" s="6" t="s">
        <v>244</v>
      </c>
      <c r="G79" s="6">
        <f t="shared" si="3"/>
        <v>2024</v>
      </c>
      <c r="H79" s="88" t="str">
        <f t="shared" si="4"/>
        <v>Summer, 2024</v>
      </c>
      <c r="I79" s="6">
        <f>I78</f>
        <v>49</v>
      </c>
      <c r="J79" s="6">
        <f t="shared" ref="J79:K79" ca="1" si="103">D79</f>
        <v>1</v>
      </c>
      <c r="K79" s="6">
        <f t="shared" ca="1" si="103"/>
        <v>0</v>
      </c>
    </row>
    <row r="80" spans="1:11" ht="12.75" customHeight="1">
      <c r="A80" s="6"/>
      <c r="B80" s="85" t="s">
        <v>318</v>
      </c>
      <c r="C80" s="86">
        <f t="shared" si="41"/>
        <v>45525</v>
      </c>
      <c r="D80" s="73">
        <f t="shared" ca="1" si="1"/>
        <v>1</v>
      </c>
      <c r="E80" s="87">
        <f t="shared" ca="1" si="2"/>
        <v>0</v>
      </c>
      <c r="F80" s="6" t="s">
        <v>246</v>
      </c>
      <c r="G80" s="6">
        <f t="shared" si="3"/>
        <v>2024</v>
      </c>
      <c r="H80" s="88" t="str">
        <f t="shared" si="4"/>
        <v>Fall, 2024</v>
      </c>
      <c r="I80" s="6">
        <f t="shared" ref="I80:I81" si="104">I79+1</f>
        <v>50</v>
      </c>
      <c r="J80" s="6">
        <f t="shared" ref="J80:K80" ca="1" si="105">D80</f>
        <v>1</v>
      </c>
      <c r="K80" s="6">
        <f t="shared" ca="1" si="105"/>
        <v>0</v>
      </c>
    </row>
    <row r="81" spans="1:11" ht="12.75" customHeight="1">
      <c r="A81" s="6"/>
      <c r="B81" s="85" t="s">
        <v>319</v>
      </c>
      <c r="C81" s="86">
        <f t="shared" si="41"/>
        <v>45669</v>
      </c>
      <c r="D81" s="73">
        <f t="shared" ca="1" si="1"/>
        <v>1</v>
      </c>
      <c r="E81" s="87">
        <f t="shared" ca="1" si="2"/>
        <v>0</v>
      </c>
      <c r="F81" s="6" t="s">
        <v>242</v>
      </c>
      <c r="G81" s="6">
        <f t="shared" si="3"/>
        <v>2025</v>
      </c>
      <c r="H81" s="88" t="str">
        <f t="shared" si="4"/>
        <v>Spring, 2025</v>
      </c>
      <c r="I81" s="6">
        <f t="shared" si="104"/>
        <v>51</v>
      </c>
      <c r="J81" s="6">
        <f t="shared" ref="J81:K81" ca="1" si="106">D81</f>
        <v>1</v>
      </c>
      <c r="K81" s="6">
        <f t="shared" ca="1" si="106"/>
        <v>0</v>
      </c>
    </row>
    <row r="82" spans="1:11" ht="12.75" customHeight="1">
      <c r="A82" s="6"/>
      <c r="B82" s="85" t="s">
        <v>320</v>
      </c>
      <c r="C82" s="86">
        <f t="shared" si="41"/>
        <v>45800</v>
      </c>
      <c r="D82" s="73">
        <f t="shared" ca="1" si="1"/>
        <v>1</v>
      </c>
      <c r="E82" s="87">
        <f t="shared" ca="1" si="2"/>
        <v>0</v>
      </c>
      <c r="F82" s="6" t="s">
        <v>244</v>
      </c>
      <c r="G82" s="6">
        <f t="shared" si="3"/>
        <v>2025</v>
      </c>
      <c r="H82" s="88" t="str">
        <f t="shared" si="4"/>
        <v>Summer, 2025</v>
      </c>
      <c r="I82" s="6">
        <f>I81</f>
        <v>51</v>
      </c>
      <c r="J82" s="6">
        <f t="shared" ref="J82:K82" ca="1" si="107">D82</f>
        <v>1</v>
      </c>
      <c r="K82" s="6">
        <f t="shared" ca="1" si="107"/>
        <v>0</v>
      </c>
    </row>
    <row r="83" spans="1:11" ht="12.75" customHeight="1">
      <c r="A83" s="6"/>
      <c r="B83" s="85" t="s">
        <v>321</v>
      </c>
      <c r="C83" s="86">
        <f t="shared" si="41"/>
        <v>45890</v>
      </c>
      <c r="D83" s="73">
        <f t="shared" ca="1" si="1"/>
        <v>1</v>
      </c>
      <c r="E83" s="87">
        <f t="shared" ca="1" si="2"/>
        <v>0</v>
      </c>
      <c r="F83" s="6" t="s">
        <v>246</v>
      </c>
      <c r="G83" s="6">
        <f t="shared" si="3"/>
        <v>2025</v>
      </c>
      <c r="H83" s="88" t="str">
        <f t="shared" si="4"/>
        <v>Fall, 2025</v>
      </c>
      <c r="I83" s="6">
        <f t="shared" ref="I83:I84" si="108">I82+1</f>
        <v>52</v>
      </c>
      <c r="J83" s="6">
        <f t="shared" ref="J83:K83" ca="1" si="109">D83</f>
        <v>1</v>
      </c>
      <c r="K83" s="6">
        <f t="shared" ca="1" si="109"/>
        <v>0</v>
      </c>
    </row>
    <row r="84" spans="1:11" ht="12.75" customHeight="1">
      <c r="A84" s="6"/>
      <c r="B84" s="85" t="s">
        <v>322</v>
      </c>
      <c r="C84" s="86">
        <f t="shared" si="41"/>
        <v>46034</v>
      </c>
      <c r="D84" s="73">
        <f t="shared" ca="1" si="1"/>
        <v>1</v>
      </c>
      <c r="E84" s="87">
        <f t="shared" ca="1" si="2"/>
        <v>0</v>
      </c>
      <c r="F84" s="6" t="s">
        <v>242</v>
      </c>
      <c r="G84" s="6">
        <f t="shared" si="3"/>
        <v>2026</v>
      </c>
      <c r="H84" s="88" t="str">
        <f t="shared" si="4"/>
        <v>Spring, 2026</v>
      </c>
      <c r="I84" s="6">
        <f t="shared" si="108"/>
        <v>53</v>
      </c>
      <c r="J84" s="6">
        <f t="shared" ref="J84:K84" ca="1" si="110">D84</f>
        <v>1</v>
      </c>
      <c r="K84" s="6">
        <f t="shared" ca="1" si="110"/>
        <v>0</v>
      </c>
    </row>
    <row r="85" spans="1:11" ht="12.75" customHeight="1">
      <c r="A85" s="6"/>
      <c r="B85" s="85" t="s">
        <v>323</v>
      </c>
      <c r="C85" s="86">
        <f t="shared" si="41"/>
        <v>46165</v>
      </c>
      <c r="D85" s="73">
        <f t="shared" ca="1" si="1"/>
        <v>1</v>
      </c>
      <c r="E85" s="87">
        <f t="shared" ca="1" si="2"/>
        <v>0</v>
      </c>
      <c r="F85" s="6" t="s">
        <v>244</v>
      </c>
      <c r="G85" s="6">
        <f t="shared" si="3"/>
        <v>2026</v>
      </c>
      <c r="H85" s="88" t="str">
        <f t="shared" si="4"/>
        <v>Summer, 2026</v>
      </c>
      <c r="I85" s="6">
        <f>I84</f>
        <v>53</v>
      </c>
      <c r="J85" s="6">
        <f t="shared" ref="J85:K85" ca="1" si="111">D85</f>
        <v>1</v>
      </c>
      <c r="K85" s="6">
        <f t="shared" ca="1" si="111"/>
        <v>0</v>
      </c>
    </row>
    <row r="86" spans="1:11" ht="12.75" customHeight="1">
      <c r="A86" s="6"/>
      <c r="B86" s="85" t="s">
        <v>324</v>
      </c>
      <c r="C86" s="86">
        <f t="shared" si="41"/>
        <v>46255</v>
      </c>
      <c r="D86" s="73">
        <f t="shared" ca="1" si="1"/>
        <v>1</v>
      </c>
      <c r="E86" s="87">
        <f t="shared" ca="1" si="2"/>
        <v>0</v>
      </c>
      <c r="F86" s="6" t="s">
        <v>246</v>
      </c>
      <c r="G86" s="6">
        <f t="shared" si="3"/>
        <v>2026</v>
      </c>
      <c r="H86" s="88" t="str">
        <f t="shared" si="4"/>
        <v>Fall, 2026</v>
      </c>
      <c r="I86" s="6">
        <f t="shared" ref="I86:I87" si="112">I85+1</f>
        <v>54</v>
      </c>
      <c r="J86" s="6">
        <f t="shared" ref="J86:K86" ca="1" si="113">D86</f>
        <v>1</v>
      </c>
      <c r="K86" s="6">
        <f t="shared" ca="1" si="113"/>
        <v>0</v>
      </c>
    </row>
    <row r="87" spans="1:11" ht="12.75" customHeight="1">
      <c r="A87" s="6"/>
      <c r="B87" s="85" t="s">
        <v>325</v>
      </c>
      <c r="C87" s="86">
        <f t="shared" si="41"/>
        <v>46399</v>
      </c>
      <c r="D87" s="73">
        <f t="shared" ca="1" si="1"/>
        <v>1</v>
      </c>
      <c r="E87" s="87">
        <f t="shared" ca="1" si="2"/>
        <v>0</v>
      </c>
      <c r="F87" s="6" t="s">
        <v>242</v>
      </c>
      <c r="G87" s="6">
        <f t="shared" si="3"/>
        <v>2027</v>
      </c>
      <c r="H87" s="88" t="str">
        <f t="shared" si="4"/>
        <v>Spring, 2027</v>
      </c>
      <c r="I87" s="6">
        <f t="shared" si="112"/>
        <v>55</v>
      </c>
      <c r="J87" s="6">
        <f t="shared" ref="J87:K87" ca="1" si="114">D87</f>
        <v>1</v>
      </c>
      <c r="K87" s="6">
        <f t="shared" ca="1" si="114"/>
        <v>0</v>
      </c>
    </row>
    <row r="88" spans="1:11" ht="12.75" customHeight="1">
      <c r="A88" s="6"/>
      <c r="B88" s="85" t="s">
        <v>326</v>
      </c>
      <c r="C88" s="86">
        <f t="shared" si="41"/>
        <v>46530</v>
      </c>
      <c r="D88" s="73">
        <f t="shared" ca="1" si="1"/>
        <v>1</v>
      </c>
      <c r="E88" s="87">
        <f t="shared" ca="1" si="2"/>
        <v>0</v>
      </c>
      <c r="F88" s="6" t="s">
        <v>244</v>
      </c>
      <c r="G88" s="6">
        <f t="shared" si="3"/>
        <v>2027</v>
      </c>
      <c r="H88" s="88" t="str">
        <f t="shared" si="4"/>
        <v>Summer, 2027</v>
      </c>
      <c r="I88" s="6">
        <f>I87</f>
        <v>55</v>
      </c>
      <c r="J88" s="6">
        <f t="shared" ref="J88:K88" ca="1" si="115">D88</f>
        <v>1</v>
      </c>
      <c r="K88" s="6">
        <f t="shared" ca="1" si="115"/>
        <v>0</v>
      </c>
    </row>
    <row r="89" spans="1:11" ht="12.75" customHeight="1">
      <c r="A89" s="6"/>
      <c r="B89" s="85" t="s">
        <v>327</v>
      </c>
      <c r="C89" s="86">
        <f t="shared" si="41"/>
        <v>46620</v>
      </c>
      <c r="D89" s="73">
        <f t="shared" ca="1" si="1"/>
        <v>1</v>
      </c>
      <c r="E89" s="87">
        <f t="shared" ca="1" si="2"/>
        <v>0</v>
      </c>
      <c r="F89" s="6" t="s">
        <v>246</v>
      </c>
      <c r="G89" s="6">
        <f t="shared" si="3"/>
        <v>2027</v>
      </c>
      <c r="H89" s="88" t="str">
        <f t="shared" si="4"/>
        <v>Fall, 2027</v>
      </c>
      <c r="I89" s="6">
        <f t="shared" ref="I89:I90" si="116">I88+1</f>
        <v>56</v>
      </c>
      <c r="J89" s="6">
        <f t="shared" ref="J89:K89" ca="1" si="117">D89</f>
        <v>1</v>
      </c>
      <c r="K89" s="6">
        <f t="shared" ca="1" si="117"/>
        <v>0</v>
      </c>
    </row>
    <row r="90" spans="1:11" ht="12.75" customHeight="1">
      <c r="A90" s="6"/>
      <c r="B90" s="85" t="s">
        <v>328</v>
      </c>
      <c r="C90" s="86">
        <f t="shared" si="41"/>
        <v>46764</v>
      </c>
      <c r="D90" s="73">
        <f t="shared" ca="1" si="1"/>
        <v>1</v>
      </c>
      <c r="E90" s="87">
        <f t="shared" ca="1" si="2"/>
        <v>0</v>
      </c>
      <c r="F90" s="6" t="s">
        <v>242</v>
      </c>
      <c r="G90" s="6">
        <f t="shared" si="3"/>
        <v>2028</v>
      </c>
      <c r="H90" s="88" t="str">
        <f t="shared" si="4"/>
        <v>Spring, 2028</v>
      </c>
      <c r="I90" s="6">
        <f t="shared" si="116"/>
        <v>57</v>
      </c>
      <c r="J90" s="6">
        <f t="shared" ref="J90:K90" ca="1" si="118">D90</f>
        <v>1</v>
      </c>
      <c r="K90" s="6">
        <f t="shared" ca="1" si="118"/>
        <v>0</v>
      </c>
    </row>
    <row r="91" spans="1:11" ht="12.75" customHeight="1">
      <c r="A91" s="6"/>
      <c r="B91" s="85" t="s">
        <v>329</v>
      </c>
      <c r="C91" s="86">
        <f t="shared" si="41"/>
        <v>46895</v>
      </c>
      <c r="D91" s="73">
        <f t="shared" ca="1" si="1"/>
        <v>1</v>
      </c>
      <c r="E91" s="87">
        <f t="shared" ca="1" si="2"/>
        <v>0</v>
      </c>
      <c r="F91" s="6" t="s">
        <v>244</v>
      </c>
      <c r="G91" s="6">
        <f t="shared" si="3"/>
        <v>2028</v>
      </c>
      <c r="H91" s="88" t="str">
        <f t="shared" si="4"/>
        <v>Summer, 2028</v>
      </c>
      <c r="I91" s="6">
        <f>I90</f>
        <v>57</v>
      </c>
      <c r="J91" s="6">
        <f t="shared" ref="J91:K91" ca="1" si="119">D91</f>
        <v>1</v>
      </c>
      <c r="K91" s="6">
        <f t="shared" ca="1" si="119"/>
        <v>0</v>
      </c>
    </row>
    <row r="92" spans="1:11" ht="12.75" customHeight="1">
      <c r="A92" s="6"/>
      <c r="B92" s="85" t="s">
        <v>330</v>
      </c>
      <c r="C92" s="86">
        <f t="shared" si="41"/>
        <v>46985</v>
      </c>
      <c r="D92" s="73">
        <f t="shared" ca="1" si="1"/>
        <v>1</v>
      </c>
      <c r="E92" s="87">
        <f t="shared" ca="1" si="2"/>
        <v>0</v>
      </c>
      <c r="F92" s="6" t="s">
        <v>246</v>
      </c>
      <c r="G92" s="6">
        <f t="shared" si="3"/>
        <v>2028</v>
      </c>
      <c r="H92" s="88" t="str">
        <f t="shared" si="4"/>
        <v>Fall, 2028</v>
      </c>
      <c r="I92" s="6">
        <f t="shared" ref="I92:I93" si="120">I91+1</f>
        <v>58</v>
      </c>
      <c r="J92" s="6">
        <f t="shared" ref="J92:K92" ca="1" si="121">D92</f>
        <v>1</v>
      </c>
      <c r="K92" s="6">
        <f t="shared" ca="1" si="121"/>
        <v>0</v>
      </c>
    </row>
    <row r="93" spans="1:11" ht="12.75" customHeight="1">
      <c r="A93" s="6"/>
      <c r="B93" s="85" t="s">
        <v>331</v>
      </c>
      <c r="C93" s="86">
        <f t="shared" si="41"/>
        <v>47129</v>
      </c>
      <c r="D93" s="73">
        <f t="shared" ca="1" si="1"/>
        <v>1</v>
      </c>
      <c r="E93" s="87">
        <f t="shared" ca="1" si="2"/>
        <v>0</v>
      </c>
      <c r="F93" s="6" t="s">
        <v>242</v>
      </c>
      <c r="G93" s="6">
        <f t="shared" si="3"/>
        <v>2029</v>
      </c>
      <c r="H93" s="88" t="str">
        <f t="shared" si="4"/>
        <v>Spring, 2029</v>
      </c>
      <c r="I93" s="6">
        <f t="shared" si="120"/>
        <v>59</v>
      </c>
      <c r="J93" s="6">
        <f t="shared" ref="J93:K93" ca="1" si="122">D93</f>
        <v>1</v>
      </c>
      <c r="K93" s="6">
        <f t="shared" ca="1" si="122"/>
        <v>0</v>
      </c>
    </row>
    <row r="94" spans="1:11" ht="12.75" customHeight="1">
      <c r="A94" s="6"/>
      <c r="B94" s="85" t="s">
        <v>332</v>
      </c>
      <c r="C94" s="86">
        <f t="shared" si="41"/>
        <v>47260</v>
      </c>
      <c r="D94" s="73">
        <f t="shared" ca="1" si="1"/>
        <v>1</v>
      </c>
      <c r="E94" s="87">
        <f t="shared" ca="1" si="2"/>
        <v>0</v>
      </c>
      <c r="F94" s="6" t="s">
        <v>244</v>
      </c>
      <c r="G94" s="6">
        <f t="shared" si="3"/>
        <v>2029</v>
      </c>
      <c r="H94" s="88" t="str">
        <f t="shared" si="4"/>
        <v>Summer, 2029</v>
      </c>
      <c r="I94" s="6">
        <f>I93</f>
        <v>59</v>
      </c>
      <c r="J94" s="6">
        <f t="shared" ref="J94:K94" ca="1" si="123">D94</f>
        <v>1</v>
      </c>
      <c r="K94" s="6">
        <f t="shared" ca="1" si="123"/>
        <v>0</v>
      </c>
    </row>
    <row r="95" spans="1:11" ht="12.75" customHeight="1">
      <c r="A95" s="6"/>
      <c r="B95" s="85" t="s">
        <v>333</v>
      </c>
      <c r="C95" s="86">
        <f t="shared" si="41"/>
        <v>47350</v>
      </c>
      <c r="D95" s="73">
        <f t="shared" ca="1" si="1"/>
        <v>1</v>
      </c>
      <c r="E95" s="87">
        <f t="shared" ca="1" si="2"/>
        <v>0</v>
      </c>
      <c r="F95" s="6" t="s">
        <v>246</v>
      </c>
      <c r="G95" s="6">
        <f t="shared" si="3"/>
        <v>2029</v>
      </c>
      <c r="H95" s="88" t="str">
        <f t="shared" si="4"/>
        <v>Fall, 2029</v>
      </c>
      <c r="I95" s="6">
        <f t="shared" ref="I95:I96" si="124">I94+1</f>
        <v>60</v>
      </c>
      <c r="J95" s="6">
        <f t="shared" ref="J95:K95" ca="1" si="125">D95</f>
        <v>1</v>
      </c>
      <c r="K95" s="6">
        <f t="shared" ca="1" si="125"/>
        <v>0</v>
      </c>
    </row>
    <row r="96" spans="1:11" ht="12.75" customHeight="1">
      <c r="A96" s="6"/>
      <c r="B96" s="85" t="s">
        <v>334</v>
      </c>
      <c r="C96" s="86">
        <f t="shared" si="41"/>
        <v>47494</v>
      </c>
      <c r="D96" s="73">
        <f t="shared" ca="1" si="1"/>
        <v>1</v>
      </c>
      <c r="E96" s="87">
        <f t="shared" ca="1" si="2"/>
        <v>0</v>
      </c>
      <c r="F96" s="6" t="s">
        <v>242</v>
      </c>
      <c r="G96" s="6">
        <f t="shared" si="3"/>
        <v>2030</v>
      </c>
      <c r="H96" s="88" t="str">
        <f t="shared" si="4"/>
        <v>Spring, 2030</v>
      </c>
      <c r="I96" s="6">
        <f t="shared" si="124"/>
        <v>61</v>
      </c>
      <c r="J96" s="6">
        <f t="shared" ref="J96:K96" ca="1" si="126">D96</f>
        <v>1</v>
      </c>
      <c r="K96" s="6">
        <f t="shared" ca="1" si="126"/>
        <v>0</v>
      </c>
    </row>
    <row r="97" spans="1:11" ht="12.75" customHeight="1">
      <c r="A97" s="6"/>
      <c r="B97" s="85" t="s">
        <v>335</v>
      </c>
      <c r="C97" s="86">
        <f t="shared" si="41"/>
        <v>47625</v>
      </c>
      <c r="D97" s="73">
        <f t="shared" ca="1" si="1"/>
        <v>1</v>
      </c>
      <c r="E97" s="87">
        <f t="shared" ca="1" si="2"/>
        <v>0</v>
      </c>
      <c r="F97" s="6" t="s">
        <v>244</v>
      </c>
      <c r="G97" s="6">
        <f t="shared" si="3"/>
        <v>2030</v>
      </c>
      <c r="H97" s="88" t="str">
        <f t="shared" si="4"/>
        <v>Summer, 2030</v>
      </c>
      <c r="I97" s="6">
        <f>I96</f>
        <v>61</v>
      </c>
      <c r="J97" s="6">
        <f t="shared" ref="J97:K97" ca="1" si="127">D97</f>
        <v>1</v>
      </c>
      <c r="K97" s="6">
        <f t="shared" ca="1" si="127"/>
        <v>0</v>
      </c>
    </row>
    <row r="98" spans="1:11" ht="12.75" customHeight="1">
      <c r="A98" s="6"/>
      <c r="B98" s="85" t="s">
        <v>336</v>
      </c>
      <c r="C98" s="86">
        <f t="shared" si="41"/>
        <v>47715</v>
      </c>
      <c r="D98" s="73">
        <f t="shared" ca="1" si="1"/>
        <v>1</v>
      </c>
      <c r="E98" s="87">
        <f t="shared" ca="1" si="2"/>
        <v>0</v>
      </c>
      <c r="F98" s="6" t="s">
        <v>246</v>
      </c>
      <c r="G98" s="6">
        <f t="shared" si="3"/>
        <v>2030</v>
      </c>
      <c r="H98" s="88" t="str">
        <f t="shared" si="4"/>
        <v>Fall, 2030</v>
      </c>
      <c r="I98" s="6">
        <f t="shared" ref="I98:I99" si="128">I97+1</f>
        <v>62</v>
      </c>
      <c r="J98" s="6">
        <f t="shared" ref="J98:K98" ca="1" si="129">D98</f>
        <v>1</v>
      </c>
      <c r="K98" s="6">
        <f t="shared" ca="1" si="129"/>
        <v>0</v>
      </c>
    </row>
    <row r="99" spans="1:11" ht="12.75" customHeight="1">
      <c r="A99" s="6"/>
      <c r="B99" s="85" t="s">
        <v>337</v>
      </c>
      <c r="C99" s="86">
        <f t="shared" si="41"/>
        <v>47859</v>
      </c>
      <c r="D99" s="73">
        <f t="shared" ca="1" si="1"/>
        <v>1</v>
      </c>
      <c r="E99" s="87">
        <f t="shared" ca="1" si="2"/>
        <v>0</v>
      </c>
      <c r="F99" s="6" t="s">
        <v>242</v>
      </c>
      <c r="G99" s="6">
        <f t="shared" si="3"/>
        <v>2031</v>
      </c>
      <c r="H99" s="88" t="str">
        <f t="shared" si="4"/>
        <v>Spring, 2031</v>
      </c>
      <c r="I99" s="6">
        <f t="shared" si="128"/>
        <v>63</v>
      </c>
      <c r="J99" s="6">
        <f t="shared" ref="J99:K99" ca="1" si="130">D99</f>
        <v>1</v>
      </c>
      <c r="K99" s="6">
        <f t="shared" ca="1" si="130"/>
        <v>0</v>
      </c>
    </row>
    <row r="100" spans="1:11" ht="12.75" customHeight="1">
      <c r="A100" s="6"/>
      <c r="B100" s="85" t="s">
        <v>338</v>
      </c>
      <c r="C100" s="86">
        <f t="shared" si="41"/>
        <v>47990</v>
      </c>
      <c r="D100" s="73">
        <f t="shared" ca="1" si="1"/>
        <v>1</v>
      </c>
      <c r="E100" s="87">
        <f t="shared" ca="1" si="2"/>
        <v>0</v>
      </c>
      <c r="F100" s="6" t="s">
        <v>244</v>
      </c>
      <c r="G100" s="6">
        <f t="shared" si="3"/>
        <v>2031</v>
      </c>
      <c r="H100" s="88" t="str">
        <f t="shared" si="4"/>
        <v>Summer, 2031</v>
      </c>
      <c r="I100" s="6">
        <f>I99</f>
        <v>63</v>
      </c>
      <c r="J100" s="6">
        <f t="shared" ref="J100:K100" ca="1" si="131">D100</f>
        <v>1</v>
      </c>
      <c r="K100" s="6">
        <f t="shared" ca="1" si="131"/>
        <v>0</v>
      </c>
    </row>
    <row r="101" spans="1:11" ht="12.75" customHeight="1">
      <c r="A101" s="6"/>
      <c r="B101" s="85" t="s">
        <v>339</v>
      </c>
      <c r="C101" s="86">
        <f t="shared" si="41"/>
        <v>48080</v>
      </c>
      <c r="D101" s="73">
        <f t="shared" ca="1" si="1"/>
        <v>1</v>
      </c>
      <c r="E101" s="87">
        <f t="shared" ca="1" si="2"/>
        <v>0</v>
      </c>
      <c r="F101" s="6" t="s">
        <v>246</v>
      </c>
      <c r="G101" s="6">
        <f t="shared" si="3"/>
        <v>2031</v>
      </c>
      <c r="H101" s="88" t="str">
        <f t="shared" si="4"/>
        <v>Fall, 2031</v>
      </c>
      <c r="I101" s="6">
        <f t="shared" ref="I101:I102" si="132">I100+1</f>
        <v>64</v>
      </c>
      <c r="J101" s="6">
        <f t="shared" ref="J101:K101" ca="1" si="133">D101</f>
        <v>1</v>
      </c>
      <c r="K101" s="6">
        <f t="shared" ca="1" si="133"/>
        <v>0</v>
      </c>
    </row>
    <row r="102" spans="1:11" ht="12.75" customHeight="1">
      <c r="A102" s="6"/>
      <c r="B102" s="85" t="s">
        <v>340</v>
      </c>
      <c r="C102" s="86">
        <f t="shared" si="41"/>
        <v>48224</v>
      </c>
      <c r="D102" s="73">
        <f t="shared" ca="1" si="1"/>
        <v>1</v>
      </c>
      <c r="E102" s="87">
        <f t="shared" ca="1" si="2"/>
        <v>0</v>
      </c>
      <c r="F102" s="6" t="s">
        <v>242</v>
      </c>
      <c r="G102" s="6">
        <f t="shared" si="3"/>
        <v>2032</v>
      </c>
      <c r="H102" s="88" t="str">
        <f t="shared" si="4"/>
        <v>Spring, 2032</v>
      </c>
      <c r="I102" s="6">
        <f t="shared" si="132"/>
        <v>65</v>
      </c>
      <c r="J102" s="6">
        <f t="shared" ref="J102:K102" ca="1" si="134">D102</f>
        <v>1</v>
      </c>
      <c r="K102" s="6">
        <f t="shared" ca="1" si="134"/>
        <v>0</v>
      </c>
    </row>
    <row r="103" spans="1:11" ht="12.75" customHeight="1">
      <c r="A103" s="6"/>
      <c r="B103" s="85" t="s">
        <v>341</v>
      </c>
      <c r="C103" s="86">
        <f t="shared" si="41"/>
        <v>48355</v>
      </c>
      <c r="D103" s="73">
        <f t="shared" ca="1" si="1"/>
        <v>1</v>
      </c>
      <c r="E103" s="87">
        <f t="shared" ca="1" si="2"/>
        <v>0</v>
      </c>
      <c r="F103" s="6" t="s">
        <v>244</v>
      </c>
      <c r="G103" s="6">
        <f t="shared" si="3"/>
        <v>2032</v>
      </c>
      <c r="H103" s="88" t="str">
        <f t="shared" si="4"/>
        <v>Summer, 2032</v>
      </c>
      <c r="I103" s="6">
        <f>I102</f>
        <v>65</v>
      </c>
      <c r="J103" s="6">
        <f t="shared" ref="J103:K103" ca="1" si="135">D103</f>
        <v>1</v>
      </c>
      <c r="K103" s="6">
        <f t="shared" ca="1" si="135"/>
        <v>0</v>
      </c>
    </row>
    <row r="104" spans="1:11" ht="12.75" customHeight="1">
      <c r="A104" s="6"/>
      <c r="B104" s="85" t="s">
        <v>342</v>
      </c>
      <c r="C104" s="86">
        <f t="shared" si="41"/>
        <v>48445</v>
      </c>
      <c r="D104" s="73">
        <f t="shared" ca="1" si="1"/>
        <v>1</v>
      </c>
      <c r="E104" s="87">
        <f t="shared" ca="1" si="2"/>
        <v>0</v>
      </c>
      <c r="F104" s="6" t="s">
        <v>246</v>
      </c>
      <c r="G104" s="6">
        <f t="shared" si="3"/>
        <v>2032</v>
      </c>
      <c r="H104" s="88" t="str">
        <f t="shared" si="4"/>
        <v>Fall, 2032</v>
      </c>
      <c r="I104" s="6">
        <f t="shared" ref="I104:I105" si="136">I103+1</f>
        <v>66</v>
      </c>
      <c r="J104" s="6">
        <f t="shared" ref="J104:K104" ca="1" si="137">D104</f>
        <v>1</v>
      </c>
      <c r="K104" s="6">
        <f t="shared" ca="1" si="137"/>
        <v>0</v>
      </c>
    </row>
    <row r="105" spans="1:11" ht="12.75" customHeight="1">
      <c r="A105" s="6"/>
      <c r="B105" s="85" t="s">
        <v>343</v>
      </c>
      <c r="C105" s="86">
        <f t="shared" si="41"/>
        <v>48589</v>
      </c>
      <c r="D105" s="73">
        <f t="shared" ca="1" si="1"/>
        <v>1</v>
      </c>
      <c r="E105" s="87">
        <f t="shared" ca="1" si="2"/>
        <v>0</v>
      </c>
      <c r="F105" s="6" t="s">
        <v>242</v>
      </c>
      <c r="G105" s="6">
        <f t="shared" si="3"/>
        <v>2033</v>
      </c>
      <c r="H105" s="88" t="str">
        <f t="shared" si="4"/>
        <v>Spring, 2033</v>
      </c>
      <c r="I105" s="6">
        <f t="shared" si="136"/>
        <v>67</v>
      </c>
      <c r="J105" s="6">
        <f t="shared" ref="J105:K105" ca="1" si="138">D105</f>
        <v>1</v>
      </c>
      <c r="K105" s="6">
        <f t="shared" ca="1" si="138"/>
        <v>0</v>
      </c>
    </row>
    <row r="106" spans="1:11" ht="12.75" customHeight="1">
      <c r="A106" s="6"/>
      <c r="B106" s="85" t="s">
        <v>344</v>
      </c>
      <c r="C106" s="86">
        <f t="shared" si="41"/>
        <v>48720</v>
      </c>
      <c r="D106" s="73">
        <f t="shared" ca="1" si="1"/>
        <v>1</v>
      </c>
      <c r="E106" s="87">
        <f t="shared" ca="1" si="2"/>
        <v>0</v>
      </c>
      <c r="F106" s="6" t="s">
        <v>244</v>
      </c>
      <c r="G106" s="6">
        <f t="shared" si="3"/>
        <v>2033</v>
      </c>
      <c r="H106" s="88" t="str">
        <f t="shared" si="4"/>
        <v>Summer, 2033</v>
      </c>
      <c r="I106" s="6">
        <f>I105</f>
        <v>67</v>
      </c>
      <c r="J106" s="6">
        <f t="shared" ref="J106:K106" ca="1" si="139">D106</f>
        <v>1</v>
      </c>
      <c r="K106" s="6">
        <f t="shared" ca="1" si="139"/>
        <v>0</v>
      </c>
    </row>
    <row r="107" spans="1:11" ht="12.75" customHeight="1">
      <c r="A107" s="6"/>
      <c r="B107" s="85" t="s">
        <v>345</v>
      </c>
      <c r="C107" s="86">
        <f t="shared" si="41"/>
        <v>48810</v>
      </c>
      <c r="D107" s="73">
        <f t="shared" ca="1" si="1"/>
        <v>1</v>
      </c>
      <c r="E107" s="87">
        <f t="shared" ca="1" si="2"/>
        <v>0</v>
      </c>
      <c r="F107" s="6" t="s">
        <v>246</v>
      </c>
      <c r="G107" s="6">
        <f t="shared" si="3"/>
        <v>2033</v>
      </c>
      <c r="H107" s="88" t="str">
        <f t="shared" si="4"/>
        <v>Fall, 2033</v>
      </c>
      <c r="I107" s="6">
        <f t="shared" ref="I107:I108" si="140">I106+1</f>
        <v>68</v>
      </c>
      <c r="J107" s="6">
        <f t="shared" ref="J107:K107" ca="1" si="141">D107</f>
        <v>1</v>
      </c>
      <c r="K107" s="6">
        <f t="shared" ca="1" si="141"/>
        <v>0</v>
      </c>
    </row>
    <row r="108" spans="1:11" ht="12.75" customHeight="1">
      <c r="A108" s="6"/>
      <c r="B108" s="85" t="s">
        <v>346</v>
      </c>
      <c r="C108" s="86">
        <f t="shared" si="41"/>
        <v>48954</v>
      </c>
      <c r="D108" s="73">
        <f t="shared" ca="1" si="1"/>
        <v>1</v>
      </c>
      <c r="E108" s="87">
        <f t="shared" ca="1" si="2"/>
        <v>0</v>
      </c>
      <c r="F108" s="6" t="s">
        <v>242</v>
      </c>
      <c r="G108" s="6">
        <f t="shared" si="3"/>
        <v>2034</v>
      </c>
      <c r="H108" s="88" t="str">
        <f t="shared" si="4"/>
        <v>Spring, 2034</v>
      </c>
      <c r="I108" s="6">
        <f t="shared" si="140"/>
        <v>69</v>
      </c>
      <c r="J108" s="6">
        <f t="shared" ref="J108:K108" ca="1" si="142">D108</f>
        <v>1</v>
      </c>
      <c r="K108" s="6">
        <f t="shared" ca="1" si="142"/>
        <v>0</v>
      </c>
    </row>
    <row r="109" spans="1:11" ht="12.75" customHeight="1">
      <c r="A109" s="6"/>
      <c r="B109" s="85" t="s">
        <v>347</v>
      </c>
      <c r="C109" s="86">
        <f t="shared" si="41"/>
        <v>49085</v>
      </c>
      <c r="D109" s="73">
        <f t="shared" ca="1" si="1"/>
        <v>1</v>
      </c>
      <c r="E109" s="87">
        <f t="shared" ca="1" si="2"/>
        <v>0</v>
      </c>
      <c r="F109" s="6" t="s">
        <v>244</v>
      </c>
      <c r="G109" s="6">
        <f t="shared" si="3"/>
        <v>2034</v>
      </c>
      <c r="H109" s="88" t="str">
        <f t="shared" si="4"/>
        <v>Summer, 2034</v>
      </c>
      <c r="I109" s="6">
        <f>I108</f>
        <v>69</v>
      </c>
      <c r="J109" s="6">
        <f t="shared" ref="J109:K109" ca="1" si="143">D109</f>
        <v>1</v>
      </c>
      <c r="K109" s="6">
        <f t="shared" ca="1" si="143"/>
        <v>0</v>
      </c>
    </row>
    <row r="110" spans="1:11" ht="12.75" customHeight="1">
      <c r="A110" s="6"/>
      <c r="B110" s="85" t="s">
        <v>348</v>
      </c>
      <c r="C110" s="86">
        <f t="shared" si="41"/>
        <v>49175</v>
      </c>
      <c r="D110" s="73">
        <f t="shared" ca="1" si="1"/>
        <v>1</v>
      </c>
      <c r="E110" s="87">
        <f t="shared" ca="1" si="2"/>
        <v>0</v>
      </c>
      <c r="F110" s="6" t="s">
        <v>246</v>
      </c>
      <c r="G110" s="6">
        <f t="shared" si="3"/>
        <v>2034</v>
      </c>
      <c r="H110" s="88" t="str">
        <f t="shared" si="4"/>
        <v>Fall, 2034</v>
      </c>
      <c r="I110" s="6">
        <f t="shared" ref="I110:I111" si="144">I109+1</f>
        <v>70</v>
      </c>
      <c r="J110" s="6">
        <f t="shared" ref="J110:K110" ca="1" si="145">D110</f>
        <v>1</v>
      </c>
      <c r="K110" s="6">
        <f t="shared" ca="1" si="145"/>
        <v>0</v>
      </c>
    </row>
    <row r="111" spans="1:11" ht="12.75" customHeight="1">
      <c r="A111" s="6"/>
      <c r="B111" s="85" t="s">
        <v>349</v>
      </c>
      <c r="C111" s="86">
        <f t="shared" si="41"/>
        <v>49319</v>
      </c>
      <c r="D111" s="73">
        <f t="shared" ca="1" si="1"/>
        <v>1</v>
      </c>
      <c r="E111" s="87">
        <f t="shared" ca="1" si="2"/>
        <v>0</v>
      </c>
      <c r="F111" s="6" t="s">
        <v>242</v>
      </c>
      <c r="G111" s="6">
        <f t="shared" si="3"/>
        <v>2035</v>
      </c>
      <c r="H111" s="88" t="str">
        <f t="shared" si="4"/>
        <v>Spring, 2035</v>
      </c>
      <c r="I111" s="6">
        <f t="shared" si="144"/>
        <v>71</v>
      </c>
      <c r="J111" s="6">
        <f t="shared" ref="J111:K111" ca="1" si="146">D111</f>
        <v>1</v>
      </c>
      <c r="K111" s="6">
        <f t="shared" ca="1" si="146"/>
        <v>0</v>
      </c>
    </row>
    <row r="112" spans="1:11" ht="12.75" customHeight="1">
      <c r="A112" s="6"/>
      <c r="B112" s="85" t="s">
        <v>350</v>
      </c>
      <c r="C112" s="86">
        <f t="shared" si="41"/>
        <v>49450</v>
      </c>
      <c r="D112" s="73">
        <f t="shared" ca="1" si="1"/>
        <v>1</v>
      </c>
      <c r="E112" s="87">
        <f t="shared" ca="1" si="2"/>
        <v>0</v>
      </c>
      <c r="F112" s="6" t="s">
        <v>244</v>
      </c>
      <c r="G112" s="6">
        <f t="shared" si="3"/>
        <v>2035</v>
      </c>
      <c r="H112" s="88" t="str">
        <f t="shared" si="4"/>
        <v>Summer, 2035</v>
      </c>
      <c r="I112" s="6">
        <f>I111</f>
        <v>71</v>
      </c>
      <c r="J112" s="6">
        <f t="shared" ref="J112:K112" ca="1" si="147">D112</f>
        <v>1</v>
      </c>
      <c r="K112" s="6">
        <f t="shared" ca="1" si="147"/>
        <v>0</v>
      </c>
    </row>
    <row r="113" spans="1:11" ht="12.75" customHeight="1">
      <c r="A113" s="6"/>
      <c r="B113" s="85" t="s">
        <v>351</v>
      </c>
      <c r="C113" s="86">
        <f t="shared" si="41"/>
        <v>49540</v>
      </c>
      <c r="D113" s="73">
        <f t="shared" ca="1" si="1"/>
        <v>1</v>
      </c>
      <c r="E113" s="87">
        <f t="shared" ca="1" si="2"/>
        <v>0</v>
      </c>
      <c r="F113" s="6" t="s">
        <v>246</v>
      </c>
      <c r="G113" s="6">
        <f t="shared" si="3"/>
        <v>2035</v>
      </c>
      <c r="H113" s="88" t="str">
        <f t="shared" si="4"/>
        <v>Fall, 2035</v>
      </c>
      <c r="I113" s="6">
        <f t="shared" ref="I113:I114" si="148">I112+1</f>
        <v>72</v>
      </c>
      <c r="J113" s="6">
        <f t="shared" ref="J113:K113" ca="1" si="149">D113</f>
        <v>1</v>
      </c>
      <c r="K113" s="6">
        <f t="shared" ca="1" si="149"/>
        <v>0</v>
      </c>
    </row>
    <row r="114" spans="1:11" ht="12.75" customHeight="1">
      <c r="A114" s="6"/>
      <c r="B114" s="85" t="s">
        <v>352</v>
      </c>
      <c r="C114" s="86">
        <f t="shared" si="41"/>
        <v>49684</v>
      </c>
      <c r="D114" s="73">
        <f t="shared" ca="1" si="1"/>
        <v>1</v>
      </c>
      <c r="E114" s="87">
        <f t="shared" ca="1" si="2"/>
        <v>0</v>
      </c>
      <c r="F114" s="6" t="s">
        <v>242</v>
      </c>
      <c r="G114" s="6">
        <f t="shared" si="3"/>
        <v>2036</v>
      </c>
      <c r="H114" s="88" t="str">
        <f t="shared" si="4"/>
        <v>Spring, 2036</v>
      </c>
      <c r="I114" s="6">
        <f t="shared" si="148"/>
        <v>73</v>
      </c>
      <c r="J114" s="6">
        <f t="shared" ref="J114:K114" ca="1" si="150">D114</f>
        <v>1</v>
      </c>
      <c r="K114" s="6">
        <f t="shared" ca="1" si="150"/>
        <v>0</v>
      </c>
    </row>
    <row r="115" spans="1:11" ht="12.75" customHeight="1">
      <c r="A115" s="6"/>
      <c r="B115" s="85" t="s">
        <v>353</v>
      </c>
      <c r="C115" s="86">
        <f t="shared" si="41"/>
        <v>49815</v>
      </c>
      <c r="D115" s="73">
        <f t="shared" ca="1" si="1"/>
        <v>1</v>
      </c>
      <c r="E115" s="87">
        <f t="shared" ca="1" si="2"/>
        <v>0</v>
      </c>
      <c r="F115" s="6" t="s">
        <v>244</v>
      </c>
      <c r="G115" s="6">
        <f t="shared" si="3"/>
        <v>2036</v>
      </c>
      <c r="H115" s="88" t="str">
        <f t="shared" si="4"/>
        <v>Summer, 2036</v>
      </c>
      <c r="I115" s="6">
        <f>I114</f>
        <v>73</v>
      </c>
      <c r="J115" s="6">
        <f t="shared" ref="J115:K115" ca="1" si="151">D115</f>
        <v>1</v>
      </c>
      <c r="K115" s="6">
        <f t="shared" ca="1" si="151"/>
        <v>0</v>
      </c>
    </row>
    <row r="116" spans="1:11" ht="12.75" customHeight="1">
      <c r="A116" s="6"/>
      <c r="B116" s="85" t="s">
        <v>354</v>
      </c>
      <c r="C116" s="86">
        <f t="shared" si="41"/>
        <v>49905</v>
      </c>
      <c r="D116" s="73">
        <f t="shared" ca="1" si="1"/>
        <v>1</v>
      </c>
      <c r="E116" s="87">
        <f t="shared" ca="1" si="2"/>
        <v>0</v>
      </c>
      <c r="F116" s="6" t="s">
        <v>246</v>
      </c>
      <c r="G116" s="6">
        <f t="shared" si="3"/>
        <v>2036</v>
      </c>
      <c r="H116" s="88" t="str">
        <f t="shared" si="4"/>
        <v>Fall, 2036</v>
      </c>
      <c r="I116" s="6">
        <f t="shared" ref="I116:I117" si="152">I115+1</f>
        <v>74</v>
      </c>
      <c r="J116" s="6">
        <f t="shared" ref="J116:K116" ca="1" si="153">D116</f>
        <v>1</v>
      </c>
      <c r="K116" s="6">
        <f t="shared" ca="1" si="153"/>
        <v>0</v>
      </c>
    </row>
    <row r="117" spans="1:11" ht="12.75" customHeight="1">
      <c r="A117" s="6"/>
      <c r="B117" s="85" t="s">
        <v>355</v>
      </c>
      <c r="C117" s="86">
        <f t="shared" si="41"/>
        <v>50049</v>
      </c>
      <c r="D117" s="73">
        <f t="shared" ca="1" si="1"/>
        <v>1</v>
      </c>
      <c r="E117" s="87">
        <f t="shared" ca="1" si="2"/>
        <v>0</v>
      </c>
      <c r="F117" s="6" t="s">
        <v>242</v>
      </c>
      <c r="G117" s="6">
        <f t="shared" si="3"/>
        <v>2037</v>
      </c>
      <c r="H117" s="88" t="str">
        <f t="shared" si="4"/>
        <v>Spring, 2037</v>
      </c>
      <c r="I117" s="6">
        <f t="shared" si="152"/>
        <v>75</v>
      </c>
      <c r="J117" s="6">
        <f t="shared" ref="J117:K117" ca="1" si="154">D117</f>
        <v>1</v>
      </c>
      <c r="K117" s="6">
        <f t="shared" ca="1" si="154"/>
        <v>0</v>
      </c>
    </row>
    <row r="118" spans="1:11" ht="12.75" customHeight="1">
      <c r="A118" s="6"/>
      <c r="B118" s="85" t="s">
        <v>356</v>
      </c>
      <c r="C118" s="86">
        <f t="shared" si="41"/>
        <v>50180</v>
      </c>
      <c r="D118" s="73">
        <f t="shared" ca="1" si="1"/>
        <v>1</v>
      </c>
      <c r="E118" s="87">
        <f t="shared" ca="1" si="2"/>
        <v>0</v>
      </c>
      <c r="F118" s="6" t="s">
        <v>244</v>
      </c>
      <c r="G118" s="6">
        <f t="shared" si="3"/>
        <v>2037</v>
      </c>
      <c r="H118" s="88" t="str">
        <f t="shared" si="4"/>
        <v>Summer, 2037</v>
      </c>
      <c r="I118" s="6">
        <f>I117</f>
        <v>75</v>
      </c>
      <c r="J118" s="6">
        <f t="shared" ref="J118:K118" ca="1" si="155">D118</f>
        <v>1</v>
      </c>
      <c r="K118" s="6">
        <f t="shared" ca="1" si="155"/>
        <v>0</v>
      </c>
    </row>
    <row r="119" spans="1:11" ht="12.75" customHeight="1">
      <c r="A119" s="6"/>
      <c r="B119" s="85" t="s">
        <v>357</v>
      </c>
      <c r="C119" s="86">
        <f t="shared" si="41"/>
        <v>50270</v>
      </c>
      <c r="D119" s="73">
        <f t="shared" ca="1" si="1"/>
        <v>1</v>
      </c>
      <c r="E119" s="87">
        <f t="shared" ca="1" si="2"/>
        <v>0</v>
      </c>
      <c r="F119" s="6" t="s">
        <v>246</v>
      </c>
      <c r="G119" s="6">
        <f t="shared" si="3"/>
        <v>2037</v>
      </c>
      <c r="H119" s="88" t="str">
        <f t="shared" si="4"/>
        <v>Fall, 2037</v>
      </c>
      <c r="I119" s="6">
        <f t="shared" ref="I119:I120" si="156">I118+1</f>
        <v>76</v>
      </c>
      <c r="J119" s="6">
        <f t="shared" ref="J119:K119" ca="1" si="157">D119</f>
        <v>1</v>
      </c>
      <c r="K119" s="6">
        <f t="shared" ca="1" si="157"/>
        <v>0</v>
      </c>
    </row>
    <row r="120" spans="1:11" ht="12.75" customHeight="1">
      <c r="A120" s="6"/>
      <c r="B120" s="85" t="s">
        <v>358</v>
      </c>
      <c r="C120" s="86">
        <f t="shared" si="41"/>
        <v>50414</v>
      </c>
      <c r="D120" s="73">
        <f t="shared" ca="1" si="1"/>
        <v>1</v>
      </c>
      <c r="E120" s="87">
        <f t="shared" ca="1" si="2"/>
        <v>0</v>
      </c>
      <c r="F120" s="6" t="s">
        <v>242</v>
      </c>
      <c r="G120" s="6">
        <f t="shared" si="3"/>
        <v>2038</v>
      </c>
      <c r="H120" s="88" t="str">
        <f t="shared" si="4"/>
        <v>Spring, 2038</v>
      </c>
      <c r="I120" s="6">
        <f t="shared" si="156"/>
        <v>77</v>
      </c>
      <c r="J120" s="6">
        <f t="shared" ref="J120:K120" ca="1" si="158">D120</f>
        <v>1</v>
      </c>
      <c r="K120" s="6">
        <f t="shared" ca="1" si="158"/>
        <v>0</v>
      </c>
    </row>
    <row r="121" spans="1:11" ht="12.75" customHeight="1">
      <c r="A121" s="6"/>
      <c r="B121" s="85" t="s">
        <v>359</v>
      </c>
      <c r="C121" s="86">
        <f t="shared" si="41"/>
        <v>50545</v>
      </c>
      <c r="D121" s="73">
        <f t="shared" ca="1" si="1"/>
        <v>1</v>
      </c>
      <c r="E121" s="87">
        <f t="shared" ca="1" si="2"/>
        <v>0</v>
      </c>
      <c r="F121" s="6" t="s">
        <v>244</v>
      </c>
      <c r="G121" s="6">
        <f t="shared" si="3"/>
        <v>2038</v>
      </c>
      <c r="H121" s="88" t="str">
        <f t="shared" si="4"/>
        <v>Summer, 2038</v>
      </c>
      <c r="I121" s="6">
        <f>I120</f>
        <v>77</v>
      </c>
      <c r="J121" s="6">
        <f t="shared" ref="J121:K121" ca="1" si="159">D121</f>
        <v>1</v>
      </c>
      <c r="K121" s="6">
        <f t="shared" ca="1" si="159"/>
        <v>0</v>
      </c>
    </row>
    <row r="122" spans="1:11" ht="12.75" customHeight="1">
      <c r="A122" s="6"/>
      <c r="B122" s="85" t="s">
        <v>360</v>
      </c>
      <c r="C122" s="86">
        <f t="shared" si="41"/>
        <v>50635</v>
      </c>
      <c r="D122" s="73">
        <f t="shared" ca="1" si="1"/>
        <v>1</v>
      </c>
      <c r="E122" s="87">
        <f t="shared" ca="1" si="2"/>
        <v>0</v>
      </c>
      <c r="F122" s="6" t="s">
        <v>246</v>
      </c>
      <c r="G122" s="6">
        <f t="shared" si="3"/>
        <v>2038</v>
      </c>
      <c r="H122" s="88" t="str">
        <f t="shared" si="4"/>
        <v>Fall, 2038</v>
      </c>
      <c r="I122" s="6">
        <f t="shared" ref="I122:I123" si="160">I121+1</f>
        <v>78</v>
      </c>
      <c r="J122" s="6">
        <f t="shared" ref="J122:K122" ca="1" si="161">D122</f>
        <v>1</v>
      </c>
      <c r="K122" s="6">
        <f t="shared" ca="1" si="161"/>
        <v>0</v>
      </c>
    </row>
    <row r="123" spans="1:11" ht="12.75" customHeight="1">
      <c r="A123" s="6"/>
      <c r="B123" s="85" t="s">
        <v>361</v>
      </c>
      <c r="C123" s="86">
        <f t="shared" si="41"/>
        <v>50779</v>
      </c>
      <c r="D123" s="73">
        <f t="shared" ca="1" si="1"/>
        <v>1</v>
      </c>
      <c r="E123" s="87">
        <f t="shared" ca="1" si="2"/>
        <v>0</v>
      </c>
      <c r="F123" s="6" t="s">
        <v>242</v>
      </c>
      <c r="G123" s="6">
        <f t="shared" si="3"/>
        <v>2039</v>
      </c>
      <c r="H123" s="88" t="str">
        <f t="shared" si="4"/>
        <v>Spring, 2039</v>
      </c>
      <c r="I123" s="6">
        <f t="shared" si="160"/>
        <v>79</v>
      </c>
      <c r="J123" s="6">
        <f t="shared" ref="J123:K123" ca="1" si="162">D123</f>
        <v>1</v>
      </c>
      <c r="K123" s="6">
        <f t="shared" ca="1" si="162"/>
        <v>0</v>
      </c>
    </row>
    <row r="124" spans="1:11" ht="12.75" customHeight="1">
      <c r="A124" s="6"/>
      <c r="B124" s="85" t="s">
        <v>362</v>
      </c>
      <c r="C124" s="86">
        <f t="shared" si="41"/>
        <v>50910</v>
      </c>
      <c r="D124" s="73">
        <f t="shared" ca="1" si="1"/>
        <v>1</v>
      </c>
      <c r="E124" s="87">
        <f t="shared" ca="1" si="2"/>
        <v>0</v>
      </c>
      <c r="F124" s="6" t="s">
        <v>244</v>
      </c>
      <c r="G124" s="6">
        <f t="shared" si="3"/>
        <v>2039</v>
      </c>
      <c r="H124" s="88" t="str">
        <f t="shared" si="4"/>
        <v>Summer, 2039</v>
      </c>
      <c r="I124" s="6">
        <f>I123</f>
        <v>79</v>
      </c>
      <c r="J124" s="6">
        <f t="shared" ref="J124:K124" ca="1" si="163">D124</f>
        <v>1</v>
      </c>
      <c r="K124" s="6">
        <f t="shared" ca="1" si="163"/>
        <v>0</v>
      </c>
    </row>
    <row r="125" spans="1:11" ht="12.75" customHeight="1">
      <c r="A125" s="6"/>
      <c r="B125" s="85" t="s">
        <v>363</v>
      </c>
      <c r="C125" s="86">
        <f t="shared" si="41"/>
        <v>51000</v>
      </c>
      <c r="D125" s="73">
        <f t="shared" ca="1" si="1"/>
        <v>1</v>
      </c>
      <c r="E125" s="87">
        <f t="shared" ca="1" si="2"/>
        <v>0</v>
      </c>
      <c r="F125" s="6" t="s">
        <v>246</v>
      </c>
      <c r="G125" s="6">
        <f t="shared" si="3"/>
        <v>2039</v>
      </c>
      <c r="H125" s="88" t="str">
        <f t="shared" si="4"/>
        <v>Fall, 2039</v>
      </c>
      <c r="I125" s="6">
        <f t="shared" ref="I125:I126" si="164">I124+1</f>
        <v>80</v>
      </c>
      <c r="J125" s="6">
        <f t="shared" ref="J125:K125" ca="1" si="165">D125</f>
        <v>1</v>
      </c>
      <c r="K125" s="6">
        <f t="shared" ca="1" si="165"/>
        <v>0</v>
      </c>
    </row>
    <row r="126" spans="1:11" ht="12.75" customHeight="1">
      <c r="A126" s="6"/>
      <c r="B126" s="85" t="s">
        <v>364</v>
      </c>
      <c r="C126" s="86">
        <f t="shared" si="41"/>
        <v>51144</v>
      </c>
      <c r="D126" s="73">
        <f t="shared" ca="1" si="1"/>
        <v>1</v>
      </c>
      <c r="E126" s="87">
        <f t="shared" ca="1" si="2"/>
        <v>0</v>
      </c>
      <c r="F126" s="6" t="s">
        <v>242</v>
      </c>
      <c r="G126" s="6">
        <f t="shared" si="3"/>
        <v>2040</v>
      </c>
      <c r="H126" s="88" t="str">
        <f t="shared" si="4"/>
        <v>Spring, 2040</v>
      </c>
      <c r="I126" s="6">
        <f t="shared" si="164"/>
        <v>81</v>
      </c>
      <c r="J126" s="6">
        <f t="shared" ref="J126:K126" ca="1" si="166">D126</f>
        <v>1</v>
      </c>
      <c r="K126" s="6">
        <f t="shared" ca="1" si="166"/>
        <v>0</v>
      </c>
    </row>
    <row r="127" spans="1:11" ht="12.75" customHeight="1">
      <c r="A127" s="6"/>
      <c r="B127" s="85" t="s">
        <v>365</v>
      </c>
      <c r="C127" s="86">
        <f t="shared" si="41"/>
        <v>51275</v>
      </c>
      <c r="D127" s="73">
        <f t="shared" ca="1" si="1"/>
        <v>1</v>
      </c>
      <c r="E127" s="87">
        <f t="shared" ca="1" si="2"/>
        <v>0</v>
      </c>
      <c r="F127" s="6" t="s">
        <v>244</v>
      </c>
      <c r="G127" s="6">
        <f t="shared" si="3"/>
        <v>2040</v>
      </c>
      <c r="H127" s="88" t="str">
        <f t="shared" si="4"/>
        <v>Summer, 2040</v>
      </c>
      <c r="I127" s="6">
        <f>I126</f>
        <v>81</v>
      </c>
      <c r="J127" s="6">
        <f t="shared" ref="J127:K127" ca="1" si="167">D127</f>
        <v>1</v>
      </c>
      <c r="K127" s="6">
        <f t="shared" ca="1" si="167"/>
        <v>0</v>
      </c>
    </row>
    <row r="128" spans="1:11" ht="12.75" customHeight="1">
      <c r="A128" s="6"/>
      <c r="B128" s="85" t="s">
        <v>366</v>
      </c>
      <c r="C128" s="86">
        <f t="shared" si="41"/>
        <v>51365</v>
      </c>
      <c r="D128" s="73">
        <f t="shared" ca="1" si="1"/>
        <v>1</v>
      </c>
      <c r="E128" s="87">
        <f t="shared" ca="1" si="2"/>
        <v>0</v>
      </c>
      <c r="F128" s="6" t="s">
        <v>246</v>
      </c>
      <c r="G128" s="6">
        <f t="shared" si="3"/>
        <v>2040</v>
      </c>
      <c r="H128" s="88" t="str">
        <f t="shared" si="4"/>
        <v>Fall, 2040</v>
      </c>
      <c r="I128" s="6">
        <f t="shared" ref="I128:I129" si="168">I127+1</f>
        <v>82</v>
      </c>
      <c r="J128" s="6">
        <f t="shared" ref="J128:K128" ca="1" si="169">D128</f>
        <v>1</v>
      </c>
      <c r="K128" s="6">
        <f t="shared" ca="1" si="169"/>
        <v>0</v>
      </c>
    </row>
    <row r="129" spans="1:11" ht="12.75" customHeight="1">
      <c r="A129" s="6"/>
      <c r="B129" s="85" t="s">
        <v>367</v>
      </c>
      <c r="C129" s="86">
        <f t="shared" si="41"/>
        <v>51509</v>
      </c>
      <c r="D129" s="73">
        <f t="shared" ca="1" si="1"/>
        <v>1</v>
      </c>
      <c r="E129" s="87">
        <f t="shared" ca="1" si="2"/>
        <v>0</v>
      </c>
      <c r="F129" s="6" t="s">
        <v>242</v>
      </c>
      <c r="G129" s="6">
        <f t="shared" si="3"/>
        <v>2041</v>
      </c>
      <c r="H129" s="88" t="str">
        <f t="shared" si="4"/>
        <v>Spring, 2041</v>
      </c>
      <c r="I129" s="6">
        <f t="shared" si="168"/>
        <v>83</v>
      </c>
      <c r="J129" s="6">
        <f t="shared" ref="J129:K129" ca="1" si="170">D129</f>
        <v>1</v>
      </c>
      <c r="K129" s="6">
        <f t="shared" ca="1" si="170"/>
        <v>0</v>
      </c>
    </row>
    <row r="130" spans="1:11" ht="12.75" customHeight="1">
      <c r="A130" s="6"/>
      <c r="B130" s="85" t="s">
        <v>368</v>
      </c>
      <c r="C130" s="86">
        <f t="shared" si="41"/>
        <v>51640</v>
      </c>
      <c r="D130" s="73">
        <f t="shared" ca="1" si="1"/>
        <v>1</v>
      </c>
      <c r="E130" s="87">
        <f t="shared" ca="1" si="2"/>
        <v>0</v>
      </c>
      <c r="F130" s="6" t="s">
        <v>244</v>
      </c>
      <c r="G130" s="6">
        <f t="shared" si="3"/>
        <v>2041</v>
      </c>
      <c r="H130" s="88" t="str">
        <f t="shared" si="4"/>
        <v>Summer, 2041</v>
      </c>
      <c r="I130" s="6">
        <f>I129</f>
        <v>83</v>
      </c>
      <c r="J130" s="6">
        <f t="shared" ref="J130:K130" ca="1" si="171">D130</f>
        <v>1</v>
      </c>
      <c r="K130" s="6">
        <f t="shared" ca="1" si="171"/>
        <v>0</v>
      </c>
    </row>
    <row r="131" spans="1:11" ht="12.75" customHeight="1">
      <c r="A131" s="6"/>
      <c r="B131" s="85" t="s">
        <v>369</v>
      </c>
      <c r="C131" s="86">
        <f t="shared" si="41"/>
        <v>51730</v>
      </c>
      <c r="D131" s="73">
        <f t="shared" ca="1" si="1"/>
        <v>1</v>
      </c>
      <c r="E131" s="87">
        <f t="shared" ca="1" si="2"/>
        <v>0</v>
      </c>
      <c r="F131" s="6" t="s">
        <v>246</v>
      </c>
      <c r="G131" s="6">
        <f t="shared" si="3"/>
        <v>2041</v>
      </c>
      <c r="H131" s="88" t="str">
        <f t="shared" si="4"/>
        <v>Fall, 2041</v>
      </c>
      <c r="I131" s="6">
        <f t="shared" ref="I131:I132" si="172">I130+1</f>
        <v>84</v>
      </c>
      <c r="J131" s="6">
        <f t="shared" ref="J131:K131" ca="1" si="173">D131</f>
        <v>1</v>
      </c>
      <c r="K131" s="6">
        <f t="shared" ca="1" si="173"/>
        <v>0</v>
      </c>
    </row>
    <row r="132" spans="1:11" ht="12.75" customHeight="1">
      <c r="A132" s="6"/>
      <c r="B132" s="85" t="s">
        <v>370</v>
      </c>
      <c r="C132" s="86">
        <f t="shared" si="41"/>
        <v>51874</v>
      </c>
      <c r="D132" s="73">
        <f t="shared" ca="1" si="1"/>
        <v>1</v>
      </c>
      <c r="E132" s="87">
        <f t="shared" ca="1" si="2"/>
        <v>0</v>
      </c>
      <c r="F132" s="6" t="s">
        <v>242</v>
      </c>
      <c r="G132" s="6">
        <f t="shared" si="3"/>
        <v>2042</v>
      </c>
      <c r="H132" s="88" t="str">
        <f t="shared" si="4"/>
        <v>Spring, 2042</v>
      </c>
      <c r="I132" s="6">
        <f t="shared" si="172"/>
        <v>85</v>
      </c>
      <c r="J132" s="6">
        <f t="shared" ref="J132:K132" ca="1" si="174">D132</f>
        <v>1</v>
      </c>
      <c r="K132" s="6">
        <f t="shared" ca="1" si="174"/>
        <v>0</v>
      </c>
    </row>
    <row r="133" spans="1:11" ht="12.75" customHeight="1">
      <c r="A133" s="6"/>
      <c r="B133" s="85" t="s">
        <v>371</v>
      </c>
      <c r="C133" s="86">
        <f t="shared" si="41"/>
        <v>52005</v>
      </c>
      <c r="D133" s="73">
        <f t="shared" ca="1" si="1"/>
        <v>1</v>
      </c>
      <c r="E133" s="87">
        <f t="shared" ca="1" si="2"/>
        <v>0</v>
      </c>
      <c r="F133" s="6" t="s">
        <v>244</v>
      </c>
      <c r="G133" s="6">
        <f t="shared" si="3"/>
        <v>2042</v>
      </c>
      <c r="H133" s="88" t="str">
        <f t="shared" si="4"/>
        <v>Summer, 2042</v>
      </c>
      <c r="I133" s="6">
        <f>I132</f>
        <v>85</v>
      </c>
      <c r="J133" s="6">
        <f t="shared" ref="J133:K133" ca="1" si="175">D133</f>
        <v>1</v>
      </c>
      <c r="K133" s="6">
        <f t="shared" ca="1" si="175"/>
        <v>0</v>
      </c>
    </row>
    <row r="134" spans="1:11" ht="12.75" customHeight="1">
      <c r="A134" s="6"/>
      <c r="B134" s="85" t="s">
        <v>372</v>
      </c>
      <c r="C134" s="86">
        <f t="shared" si="41"/>
        <v>52095</v>
      </c>
      <c r="D134" s="73">
        <f t="shared" ca="1" si="1"/>
        <v>1</v>
      </c>
      <c r="E134" s="87">
        <f t="shared" ca="1" si="2"/>
        <v>0</v>
      </c>
      <c r="F134" s="6" t="s">
        <v>246</v>
      </c>
      <c r="G134" s="6">
        <f t="shared" si="3"/>
        <v>2042</v>
      </c>
      <c r="H134" s="88" t="str">
        <f t="shared" si="4"/>
        <v>Fall, 2042</v>
      </c>
      <c r="I134" s="6">
        <f t="shared" ref="I134:I135" si="176">I133+1</f>
        <v>86</v>
      </c>
      <c r="J134" s="6">
        <f t="shared" ref="J134:K134" ca="1" si="177">D134</f>
        <v>1</v>
      </c>
      <c r="K134" s="6">
        <f t="shared" ca="1" si="177"/>
        <v>0</v>
      </c>
    </row>
    <row r="135" spans="1:11" ht="12.75" customHeight="1">
      <c r="A135" s="6"/>
      <c r="B135" s="85" t="s">
        <v>373</v>
      </c>
      <c r="C135" s="86">
        <f t="shared" si="41"/>
        <v>52239</v>
      </c>
      <c r="D135" s="73">
        <f t="shared" ca="1" si="1"/>
        <v>1</v>
      </c>
      <c r="E135" s="87">
        <f t="shared" ca="1" si="2"/>
        <v>0</v>
      </c>
      <c r="F135" s="6" t="s">
        <v>242</v>
      </c>
      <c r="G135" s="6">
        <f t="shared" si="3"/>
        <v>2043</v>
      </c>
      <c r="H135" s="88" t="str">
        <f t="shared" si="4"/>
        <v>Spring, 2043</v>
      </c>
      <c r="I135" s="6">
        <f t="shared" si="176"/>
        <v>87</v>
      </c>
      <c r="J135" s="6">
        <f t="shared" ref="J135:K135" ca="1" si="178">D135</f>
        <v>1</v>
      </c>
      <c r="K135" s="6">
        <f t="shared" ca="1" si="178"/>
        <v>0</v>
      </c>
    </row>
    <row r="136" spans="1:11" ht="12.75" customHeight="1">
      <c r="A136" s="6"/>
      <c r="B136" s="85" t="s">
        <v>374</v>
      </c>
      <c r="C136" s="86">
        <f t="shared" si="41"/>
        <v>52370</v>
      </c>
      <c r="D136" s="73">
        <f t="shared" ca="1" si="1"/>
        <v>1</v>
      </c>
      <c r="E136" s="87">
        <f t="shared" ca="1" si="2"/>
        <v>0</v>
      </c>
      <c r="F136" s="6" t="s">
        <v>244</v>
      </c>
      <c r="G136" s="6">
        <f t="shared" si="3"/>
        <v>2043</v>
      </c>
      <c r="H136" s="88" t="str">
        <f t="shared" si="4"/>
        <v>Summer, 2043</v>
      </c>
      <c r="I136" s="6">
        <f>I135</f>
        <v>87</v>
      </c>
      <c r="J136" s="6">
        <f t="shared" ref="J136:K136" ca="1" si="179">D136</f>
        <v>1</v>
      </c>
      <c r="K136" s="6">
        <f t="shared" ca="1" si="179"/>
        <v>0</v>
      </c>
    </row>
    <row r="137" spans="1:11" ht="12.75" customHeight="1">
      <c r="A137" s="6"/>
      <c r="B137" s="85" t="s">
        <v>375</v>
      </c>
      <c r="C137" s="86">
        <f t="shared" si="41"/>
        <v>52460</v>
      </c>
      <c r="D137" s="73">
        <f t="shared" ca="1" si="1"/>
        <v>1</v>
      </c>
      <c r="E137" s="87">
        <f t="shared" ca="1" si="2"/>
        <v>0</v>
      </c>
      <c r="F137" s="6" t="s">
        <v>246</v>
      </c>
      <c r="G137" s="6">
        <f t="shared" si="3"/>
        <v>2043</v>
      </c>
      <c r="H137" s="88" t="str">
        <f t="shared" si="4"/>
        <v>Fall, 2043</v>
      </c>
      <c r="I137" s="6">
        <f t="shared" ref="I137:I138" si="180">I136+1</f>
        <v>88</v>
      </c>
      <c r="J137" s="6">
        <f t="shared" ref="J137:K137" ca="1" si="181">D137</f>
        <v>1</v>
      </c>
      <c r="K137" s="6">
        <f t="shared" ca="1" si="181"/>
        <v>0</v>
      </c>
    </row>
    <row r="138" spans="1:11" ht="12.75" customHeight="1">
      <c r="A138" s="6"/>
      <c r="B138" s="85" t="s">
        <v>376</v>
      </c>
      <c r="C138" s="86">
        <f t="shared" si="41"/>
        <v>52604</v>
      </c>
      <c r="D138" s="73">
        <f t="shared" ca="1" si="1"/>
        <v>1</v>
      </c>
      <c r="E138" s="87">
        <f t="shared" ca="1" si="2"/>
        <v>0</v>
      </c>
      <c r="F138" s="6" t="s">
        <v>242</v>
      </c>
      <c r="G138" s="6">
        <f t="shared" si="3"/>
        <v>2044</v>
      </c>
      <c r="H138" s="88" t="str">
        <f t="shared" si="4"/>
        <v>Spring, 2044</v>
      </c>
      <c r="I138" s="6">
        <f t="shared" si="180"/>
        <v>89</v>
      </c>
      <c r="J138" s="6">
        <f t="shared" ref="J138:K138" ca="1" si="182">D138</f>
        <v>1</v>
      </c>
      <c r="K138" s="6">
        <f t="shared" ca="1" si="182"/>
        <v>0</v>
      </c>
    </row>
    <row r="139" spans="1:11" ht="12.75" customHeight="1">
      <c r="A139" s="6"/>
      <c r="B139" s="85" t="s">
        <v>377</v>
      </c>
      <c r="C139" s="86">
        <f t="shared" si="41"/>
        <v>52735</v>
      </c>
      <c r="D139" s="73">
        <f t="shared" ca="1" si="1"/>
        <v>1</v>
      </c>
      <c r="E139" s="87">
        <f t="shared" ca="1" si="2"/>
        <v>0</v>
      </c>
      <c r="F139" s="6" t="s">
        <v>244</v>
      </c>
      <c r="G139" s="6">
        <f t="shared" si="3"/>
        <v>2044</v>
      </c>
      <c r="H139" s="88" t="str">
        <f t="shared" si="4"/>
        <v>Summer, 2044</v>
      </c>
      <c r="I139" s="6">
        <f>I138</f>
        <v>89</v>
      </c>
      <c r="J139" s="6">
        <f t="shared" ref="J139:K139" ca="1" si="183">D139</f>
        <v>1</v>
      </c>
      <c r="K139" s="6">
        <f t="shared" ca="1" si="183"/>
        <v>0</v>
      </c>
    </row>
    <row r="140" spans="1:11" ht="12.75" customHeight="1">
      <c r="A140" s="6"/>
      <c r="B140" s="85" t="s">
        <v>378</v>
      </c>
      <c r="C140" s="86">
        <f t="shared" si="41"/>
        <v>52825</v>
      </c>
      <c r="D140" s="73">
        <f t="shared" ca="1" si="1"/>
        <v>1</v>
      </c>
      <c r="E140" s="87">
        <f t="shared" ca="1" si="2"/>
        <v>0</v>
      </c>
      <c r="F140" s="6" t="s">
        <v>246</v>
      </c>
      <c r="G140" s="6">
        <f t="shared" si="3"/>
        <v>2044</v>
      </c>
      <c r="H140" s="88" t="str">
        <f t="shared" si="4"/>
        <v>Fall, 2044</v>
      </c>
      <c r="I140" s="6">
        <f t="shared" ref="I140:I141" si="184">I139+1</f>
        <v>90</v>
      </c>
      <c r="J140" s="6">
        <f t="shared" ref="J140:K140" ca="1" si="185">D140</f>
        <v>1</v>
      </c>
      <c r="K140" s="6">
        <f t="shared" ca="1" si="185"/>
        <v>0</v>
      </c>
    </row>
    <row r="141" spans="1:11" ht="12.75" customHeight="1">
      <c r="A141" s="6"/>
      <c r="B141" s="85" t="s">
        <v>379</v>
      </c>
      <c r="C141" s="86">
        <f t="shared" si="41"/>
        <v>52969</v>
      </c>
      <c r="D141" s="73">
        <f t="shared" ca="1" si="1"/>
        <v>1</v>
      </c>
      <c r="E141" s="87">
        <f t="shared" ca="1" si="2"/>
        <v>0</v>
      </c>
      <c r="F141" s="6" t="s">
        <v>242</v>
      </c>
      <c r="G141" s="6">
        <f t="shared" si="3"/>
        <v>2045</v>
      </c>
      <c r="H141" s="88" t="str">
        <f t="shared" si="4"/>
        <v>Spring, 2045</v>
      </c>
      <c r="I141" s="6">
        <f t="shared" si="184"/>
        <v>91</v>
      </c>
      <c r="J141" s="6">
        <f t="shared" ref="J141:K141" ca="1" si="186">D141</f>
        <v>1</v>
      </c>
      <c r="K141" s="6">
        <f t="shared" ca="1" si="186"/>
        <v>0</v>
      </c>
    </row>
    <row r="142" spans="1:11" ht="12.75" customHeight="1">
      <c r="A142" s="6"/>
      <c r="B142" s="85" t="s">
        <v>380</v>
      </c>
      <c r="C142" s="86">
        <f t="shared" si="41"/>
        <v>53100</v>
      </c>
      <c r="D142" s="73">
        <f t="shared" ca="1" si="1"/>
        <v>1</v>
      </c>
      <c r="E142" s="87">
        <f t="shared" ca="1" si="2"/>
        <v>0</v>
      </c>
      <c r="F142" s="6" t="s">
        <v>244</v>
      </c>
      <c r="G142" s="6">
        <f t="shared" si="3"/>
        <v>2045</v>
      </c>
      <c r="H142" s="88" t="str">
        <f t="shared" si="4"/>
        <v>Summer, 2045</v>
      </c>
      <c r="I142" s="6">
        <f>I141</f>
        <v>91</v>
      </c>
      <c r="J142" s="6">
        <f t="shared" ref="J142:K142" ca="1" si="187">D142</f>
        <v>1</v>
      </c>
      <c r="K142" s="6">
        <f t="shared" ca="1" si="187"/>
        <v>0</v>
      </c>
    </row>
    <row r="143" spans="1:11" ht="12.75" customHeight="1">
      <c r="A143" s="6"/>
      <c r="B143" s="85" t="s">
        <v>381</v>
      </c>
      <c r="C143" s="86">
        <f t="shared" si="41"/>
        <v>53190</v>
      </c>
      <c r="D143" s="73">
        <f t="shared" ca="1" si="1"/>
        <v>1</v>
      </c>
      <c r="E143" s="87">
        <f t="shared" ca="1" si="2"/>
        <v>0</v>
      </c>
      <c r="F143" s="6" t="s">
        <v>246</v>
      </c>
      <c r="G143" s="6">
        <f t="shared" si="3"/>
        <v>2045</v>
      </c>
      <c r="H143" s="88" t="str">
        <f t="shared" si="4"/>
        <v>Fall, 2045</v>
      </c>
      <c r="I143" s="6">
        <f t="shared" ref="I143:I144" si="188">I142+1</f>
        <v>92</v>
      </c>
      <c r="J143" s="6">
        <f t="shared" ref="J143:K143" ca="1" si="189">D143</f>
        <v>1</v>
      </c>
      <c r="K143" s="6">
        <f t="shared" ca="1" si="189"/>
        <v>0</v>
      </c>
    </row>
    <row r="144" spans="1:11" ht="12.75" customHeight="1">
      <c r="A144" s="6"/>
      <c r="B144" s="85" t="s">
        <v>382</v>
      </c>
      <c r="C144" s="86">
        <f t="shared" si="41"/>
        <v>53334</v>
      </c>
      <c r="D144" s="73">
        <f t="shared" ca="1" si="1"/>
        <v>1</v>
      </c>
      <c r="E144" s="87">
        <f t="shared" ca="1" si="2"/>
        <v>0</v>
      </c>
      <c r="F144" s="6" t="s">
        <v>242</v>
      </c>
      <c r="G144" s="6">
        <f t="shared" si="3"/>
        <v>2046</v>
      </c>
      <c r="H144" s="88" t="str">
        <f t="shared" si="4"/>
        <v>Spring, 2046</v>
      </c>
      <c r="I144" s="6">
        <f t="shared" si="188"/>
        <v>93</v>
      </c>
      <c r="J144" s="6">
        <f t="shared" ref="J144:K144" ca="1" si="190">D144</f>
        <v>1</v>
      </c>
      <c r="K144" s="6">
        <f t="shared" ca="1" si="190"/>
        <v>0</v>
      </c>
    </row>
    <row r="145" spans="1:11" ht="12.75" customHeight="1">
      <c r="A145" s="6"/>
      <c r="B145" s="85" t="s">
        <v>383</v>
      </c>
      <c r="C145" s="86">
        <f t="shared" si="41"/>
        <v>53465</v>
      </c>
      <c r="D145" s="73">
        <f t="shared" ca="1" si="1"/>
        <v>1</v>
      </c>
      <c r="E145" s="87">
        <f t="shared" ca="1" si="2"/>
        <v>0</v>
      </c>
      <c r="F145" s="6" t="s">
        <v>244</v>
      </c>
      <c r="G145" s="6">
        <f t="shared" si="3"/>
        <v>2046</v>
      </c>
      <c r="H145" s="88" t="str">
        <f t="shared" si="4"/>
        <v>Summer, 2046</v>
      </c>
      <c r="I145" s="6">
        <f>I144</f>
        <v>93</v>
      </c>
      <c r="J145" s="6">
        <f t="shared" ref="J145:K145" ca="1" si="191">D145</f>
        <v>1</v>
      </c>
      <c r="K145" s="6">
        <f t="shared" ca="1" si="191"/>
        <v>0</v>
      </c>
    </row>
    <row r="146" spans="1:11" ht="12.75" customHeight="1">
      <c r="A146" s="6"/>
      <c r="B146" s="85" t="s">
        <v>384</v>
      </c>
      <c r="C146" s="86">
        <f t="shared" si="41"/>
        <v>53555</v>
      </c>
      <c r="D146" s="73">
        <f t="shared" ca="1" si="1"/>
        <v>1</v>
      </c>
      <c r="E146" s="87">
        <f t="shared" ca="1" si="2"/>
        <v>0</v>
      </c>
      <c r="F146" s="6" t="s">
        <v>246</v>
      </c>
      <c r="G146" s="6">
        <f t="shared" si="3"/>
        <v>2046</v>
      </c>
      <c r="H146" s="88" t="str">
        <f t="shared" si="4"/>
        <v>Fall, 2046</v>
      </c>
      <c r="I146" s="6">
        <f t="shared" ref="I146:I147" si="192">I145+1</f>
        <v>94</v>
      </c>
      <c r="J146" s="6">
        <f t="shared" ref="J146:K146" ca="1" si="193">D146</f>
        <v>1</v>
      </c>
      <c r="K146" s="6">
        <f t="shared" ca="1" si="193"/>
        <v>0</v>
      </c>
    </row>
    <row r="147" spans="1:11" ht="12.75" customHeight="1">
      <c r="A147" s="6"/>
      <c r="B147" s="85" t="s">
        <v>385</v>
      </c>
      <c r="C147" s="86">
        <f t="shared" si="41"/>
        <v>53699</v>
      </c>
      <c r="D147" s="73">
        <f t="shared" ca="1" si="1"/>
        <v>1</v>
      </c>
      <c r="E147" s="87">
        <f t="shared" ca="1" si="2"/>
        <v>0</v>
      </c>
      <c r="F147" s="6" t="s">
        <v>242</v>
      </c>
      <c r="G147" s="6">
        <f t="shared" si="3"/>
        <v>2047</v>
      </c>
      <c r="H147" s="88" t="str">
        <f t="shared" si="4"/>
        <v>Spring, 2047</v>
      </c>
      <c r="I147" s="6">
        <f t="shared" si="192"/>
        <v>95</v>
      </c>
      <c r="J147" s="6">
        <f t="shared" ref="J147:K147" ca="1" si="194">D147</f>
        <v>1</v>
      </c>
      <c r="K147" s="6">
        <f t="shared" ca="1" si="194"/>
        <v>0</v>
      </c>
    </row>
    <row r="148" spans="1:11" ht="12.75" customHeight="1">
      <c r="A148" s="6"/>
      <c r="B148" s="85" t="s">
        <v>386</v>
      </c>
      <c r="C148" s="86">
        <f t="shared" si="41"/>
        <v>53830</v>
      </c>
      <c r="D148" s="73">
        <f t="shared" ca="1" si="1"/>
        <v>1</v>
      </c>
      <c r="E148" s="87">
        <f t="shared" ca="1" si="2"/>
        <v>0</v>
      </c>
      <c r="F148" s="6" t="s">
        <v>244</v>
      </c>
      <c r="G148" s="6">
        <f t="shared" si="3"/>
        <v>2047</v>
      </c>
      <c r="H148" s="88" t="str">
        <f t="shared" si="4"/>
        <v>Summer, 2047</v>
      </c>
      <c r="I148" s="6">
        <f>I147</f>
        <v>95</v>
      </c>
      <c r="J148" s="6">
        <f t="shared" ref="J148:K148" ca="1" si="195">D148</f>
        <v>1</v>
      </c>
      <c r="K148" s="6">
        <f t="shared" ca="1" si="195"/>
        <v>0</v>
      </c>
    </row>
    <row r="149" spans="1:11" ht="12.75" customHeight="1">
      <c r="A149" s="6"/>
      <c r="B149" s="85" t="s">
        <v>387</v>
      </c>
      <c r="C149" s="86">
        <f t="shared" si="41"/>
        <v>53920</v>
      </c>
      <c r="D149" s="73">
        <f t="shared" ca="1" si="1"/>
        <v>1</v>
      </c>
      <c r="E149" s="87">
        <f t="shared" ca="1" si="2"/>
        <v>0</v>
      </c>
      <c r="F149" s="6" t="s">
        <v>246</v>
      </c>
      <c r="G149" s="6">
        <f t="shared" si="3"/>
        <v>2047</v>
      </c>
      <c r="H149" s="88" t="str">
        <f t="shared" si="4"/>
        <v>Fall, 2047</v>
      </c>
      <c r="I149" s="6">
        <f t="shared" ref="I149:I150" si="196">I148+1</f>
        <v>96</v>
      </c>
      <c r="J149" s="6">
        <f t="shared" ref="J149:K149" ca="1" si="197">D149</f>
        <v>1</v>
      </c>
      <c r="K149" s="6">
        <f t="shared" ca="1" si="197"/>
        <v>0</v>
      </c>
    </row>
    <row r="150" spans="1:11" ht="12.75" customHeight="1">
      <c r="A150" s="6"/>
      <c r="B150" s="85" t="s">
        <v>388</v>
      </c>
      <c r="C150" s="86">
        <f t="shared" si="41"/>
        <v>54064</v>
      </c>
      <c r="D150" s="73">
        <f t="shared" ca="1" si="1"/>
        <v>1</v>
      </c>
      <c r="E150" s="87">
        <f t="shared" ca="1" si="2"/>
        <v>0</v>
      </c>
      <c r="F150" s="6" t="s">
        <v>242</v>
      </c>
      <c r="G150" s="6">
        <f t="shared" si="3"/>
        <v>2048</v>
      </c>
      <c r="H150" s="88" t="str">
        <f t="shared" si="4"/>
        <v>Spring, 2048</v>
      </c>
      <c r="I150" s="6">
        <f t="shared" si="196"/>
        <v>97</v>
      </c>
      <c r="J150" s="6">
        <f t="shared" ref="J150:K150" ca="1" si="198">D150</f>
        <v>1</v>
      </c>
      <c r="K150" s="6">
        <f t="shared" ca="1" si="198"/>
        <v>0</v>
      </c>
    </row>
    <row r="151" spans="1:11" ht="12.75" customHeight="1">
      <c r="A151" s="6"/>
      <c r="B151" s="85" t="s">
        <v>389</v>
      </c>
      <c r="C151" s="86">
        <f t="shared" si="41"/>
        <v>54195</v>
      </c>
      <c r="D151" s="73">
        <f t="shared" ca="1" si="1"/>
        <v>1</v>
      </c>
      <c r="E151" s="87">
        <f t="shared" ca="1" si="2"/>
        <v>0</v>
      </c>
      <c r="F151" s="6" t="s">
        <v>244</v>
      </c>
      <c r="G151" s="6">
        <f t="shared" si="3"/>
        <v>2048</v>
      </c>
      <c r="H151" s="88" t="str">
        <f t="shared" si="4"/>
        <v>Summer, 2048</v>
      </c>
      <c r="I151" s="6">
        <f>I150</f>
        <v>97</v>
      </c>
      <c r="J151" s="6">
        <f t="shared" ref="J151:K151" ca="1" si="199">D151</f>
        <v>1</v>
      </c>
      <c r="K151" s="6">
        <f t="shared" ca="1" si="199"/>
        <v>0</v>
      </c>
    </row>
    <row r="152" spans="1:11" ht="12.75" customHeight="1">
      <c r="A152" s="6"/>
      <c r="B152" s="85" t="s">
        <v>390</v>
      </c>
      <c r="C152" s="86">
        <f t="shared" si="41"/>
        <v>54285</v>
      </c>
      <c r="D152" s="73">
        <f t="shared" ca="1" si="1"/>
        <v>1</v>
      </c>
      <c r="E152" s="87">
        <f t="shared" ca="1" si="2"/>
        <v>0</v>
      </c>
      <c r="F152" s="6" t="s">
        <v>246</v>
      </c>
      <c r="G152" s="6">
        <f t="shared" si="3"/>
        <v>2048</v>
      </c>
      <c r="H152" s="88" t="str">
        <f t="shared" si="4"/>
        <v>Fall, 2048</v>
      </c>
      <c r="I152" s="6">
        <f t="shared" ref="I152:I153" si="200">I151+1</f>
        <v>98</v>
      </c>
      <c r="J152" s="6">
        <f t="shared" ref="J152:K152" ca="1" si="201">D152</f>
        <v>1</v>
      </c>
      <c r="K152" s="6">
        <f t="shared" ca="1" si="201"/>
        <v>0</v>
      </c>
    </row>
    <row r="153" spans="1:11" ht="12.75" customHeight="1">
      <c r="A153" s="6"/>
      <c r="B153" s="85" t="s">
        <v>391</v>
      </c>
      <c r="C153" s="86">
        <f t="shared" si="41"/>
        <v>54429</v>
      </c>
      <c r="D153" s="73">
        <f t="shared" ca="1" si="1"/>
        <v>1</v>
      </c>
      <c r="E153" s="87">
        <f t="shared" ca="1" si="2"/>
        <v>0</v>
      </c>
      <c r="F153" s="6" t="s">
        <v>242</v>
      </c>
      <c r="G153" s="6">
        <f t="shared" si="3"/>
        <v>2049</v>
      </c>
      <c r="H153" s="88" t="str">
        <f t="shared" si="4"/>
        <v>Spring, 2049</v>
      </c>
      <c r="I153" s="6">
        <f t="shared" si="200"/>
        <v>99</v>
      </c>
      <c r="J153" s="6">
        <f t="shared" ref="J153:K153" ca="1" si="202">D153</f>
        <v>1</v>
      </c>
      <c r="K153" s="6">
        <f t="shared" ca="1" si="202"/>
        <v>0</v>
      </c>
    </row>
    <row r="154" spans="1:11" ht="12.75" customHeight="1">
      <c r="A154" s="6"/>
      <c r="B154" s="85" t="s">
        <v>392</v>
      </c>
      <c r="C154" s="86">
        <f t="shared" si="41"/>
        <v>54560</v>
      </c>
      <c r="D154" s="73">
        <f t="shared" ca="1" si="1"/>
        <v>1</v>
      </c>
      <c r="E154" s="87">
        <f t="shared" ca="1" si="2"/>
        <v>0</v>
      </c>
      <c r="F154" s="6" t="s">
        <v>244</v>
      </c>
      <c r="G154" s="6">
        <f t="shared" si="3"/>
        <v>2049</v>
      </c>
      <c r="H154" s="88" t="str">
        <f t="shared" si="4"/>
        <v>Summer, 2049</v>
      </c>
      <c r="I154" s="6">
        <f>I153</f>
        <v>99</v>
      </c>
      <c r="J154" s="6">
        <f t="shared" ref="J154:K154" ca="1" si="203">D154</f>
        <v>1</v>
      </c>
      <c r="K154" s="6">
        <f t="shared" ca="1" si="203"/>
        <v>0</v>
      </c>
    </row>
    <row r="155" spans="1:11" ht="12.75" customHeight="1">
      <c r="A155" s="6"/>
      <c r="B155" s="85" t="s">
        <v>393</v>
      </c>
      <c r="C155" s="86">
        <f t="shared" si="41"/>
        <v>54650</v>
      </c>
      <c r="D155" s="73">
        <f t="shared" ca="1" si="1"/>
        <v>1</v>
      </c>
      <c r="E155" s="87">
        <f t="shared" ca="1" si="2"/>
        <v>0</v>
      </c>
      <c r="F155" s="6" t="s">
        <v>246</v>
      </c>
      <c r="G155" s="6">
        <f t="shared" si="3"/>
        <v>2049</v>
      </c>
      <c r="H155" s="88" t="str">
        <f t="shared" si="4"/>
        <v>Fall, 2049</v>
      </c>
      <c r="I155" s="6">
        <f t="shared" ref="I155:I156" si="204">I154+1</f>
        <v>100</v>
      </c>
      <c r="J155" s="6">
        <f t="shared" ref="J155:K155" ca="1" si="205">D155</f>
        <v>1</v>
      </c>
      <c r="K155" s="6">
        <f t="shared" ca="1" si="205"/>
        <v>0</v>
      </c>
    </row>
    <row r="156" spans="1:11" ht="12.75" customHeight="1">
      <c r="A156" s="6"/>
      <c r="B156" s="85" t="s">
        <v>394</v>
      </c>
      <c r="C156" s="86">
        <f t="shared" si="41"/>
        <v>54794</v>
      </c>
      <c r="D156" s="73">
        <f t="shared" ca="1" si="1"/>
        <v>1</v>
      </c>
      <c r="E156" s="87">
        <f t="shared" ca="1" si="2"/>
        <v>0</v>
      </c>
      <c r="F156" s="6" t="s">
        <v>242</v>
      </c>
      <c r="G156" s="6">
        <f t="shared" si="3"/>
        <v>2050</v>
      </c>
      <c r="H156" s="88" t="str">
        <f t="shared" si="4"/>
        <v>Spring, 2050</v>
      </c>
      <c r="I156" s="6">
        <f t="shared" si="204"/>
        <v>101</v>
      </c>
      <c r="J156" s="6">
        <f t="shared" ref="J156:K156" ca="1" si="206">D156</f>
        <v>1</v>
      </c>
      <c r="K156" s="6">
        <f t="shared" ca="1" si="206"/>
        <v>0</v>
      </c>
    </row>
    <row r="157" spans="1:11" ht="12.75" customHeight="1">
      <c r="A157" s="6"/>
      <c r="B157" s="85" t="s">
        <v>395</v>
      </c>
      <c r="C157" s="86">
        <f t="shared" si="41"/>
        <v>54925</v>
      </c>
      <c r="D157" s="73">
        <f t="shared" ca="1" si="1"/>
        <v>1</v>
      </c>
      <c r="E157" s="87">
        <f t="shared" ca="1" si="2"/>
        <v>0</v>
      </c>
      <c r="F157" s="6" t="s">
        <v>244</v>
      </c>
      <c r="G157" s="6">
        <f t="shared" si="3"/>
        <v>2050</v>
      </c>
      <c r="H157" s="88" t="str">
        <f t="shared" si="4"/>
        <v>Summer, 2050</v>
      </c>
      <c r="I157" s="6">
        <f>I156</f>
        <v>101</v>
      </c>
      <c r="J157" s="6">
        <f t="shared" ref="J157:K157" ca="1" si="207">D157</f>
        <v>1</v>
      </c>
      <c r="K157" s="6">
        <f t="shared" ca="1" si="207"/>
        <v>0</v>
      </c>
    </row>
    <row r="158" spans="1:11" ht="12.75" customHeight="1">
      <c r="A158" s="6"/>
      <c r="B158" s="89" t="s">
        <v>396</v>
      </c>
      <c r="C158" s="90">
        <f t="shared" si="41"/>
        <v>55015</v>
      </c>
      <c r="D158" s="91">
        <f t="shared" ca="1" si="1"/>
        <v>1</v>
      </c>
      <c r="E158" s="92">
        <f t="shared" ca="1" si="2"/>
        <v>-1</v>
      </c>
      <c r="F158" s="6" t="s">
        <v>246</v>
      </c>
      <c r="G158" s="6">
        <f t="shared" si="3"/>
        <v>2050</v>
      </c>
      <c r="H158" s="93" t="str">
        <f t="shared" si="4"/>
        <v>Fall, 2050</v>
      </c>
      <c r="I158" s="6">
        <f>I157+1</f>
        <v>102</v>
      </c>
      <c r="J158" s="6">
        <f t="shared" ref="J158:K158" ca="1" si="208">D158</f>
        <v>1</v>
      </c>
      <c r="K158" s="6">
        <f t="shared" ca="1" si="208"/>
        <v>-1</v>
      </c>
    </row>
    <row r="159" spans="1:11" ht="12.75" customHeight="1">
      <c r="A159" s="6"/>
      <c r="B159" s="6"/>
      <c r="C159" s="6"/>
      <c r="D159" s="73"/>
      <c r="E159" s="73"/>
      <c r="F159" s="6"/>
      <c r="G159" s="6"/>
      <c r="H159" s="6"/>
      <c r="I159" s="6"/>
      <c r="J159" s="6"/>
      <c r="K159" s="6"/>
    </row>
    <row r="160" spans="1:11" ht="12.75" customHeight="1">
      <c r="A160" s="6"/>
      <c r="D160" s="73"/>
      <c r="E160" s="73"/>
      <c r="F160" s="6"/>
      <c r="G160" s="6"/>
      <c r="H160" s="6"/>
    </row>
    <row r="161" spans="1:8" ht="12.75" customHeight="1">
      <c r="A161" s="6"/>
      <c r="D161" s="73"/>
      <c r="E161" s="73"/>
      <c r="F161" s="6"/>
      <c r="G161" s="6"/>
      <c r="H161" s="6"/>
    </row>
    <row r="162" spans="1:8" ht="12.75" customHeight="1">
      <c r="A162" s="6"/>
      <c r="D162" s="73"/>
      <c r="E162" s="73"/>
      <c r="F162" s="6"/>
      <c r="G162" s="6"/>
      <c r="H162" s="6"/>
    </row>
    <row r="163" spans="1:8" ht="12.75" customHeight="1">
      <c r="A163" s="6"/>
      <c r="D163" s="73"/>
      <c r="E163" s="73"/>
      <c r="F163" s="6"/>
      <c r="G163" s="6"/>
      <c r="H163" s="6"/>
    </row>
    <row r="164" spans="1:8" ht="12.75" customHeight="1">
      <c r="A164" s="6"/>
      <c r="D164" s="73"/>
      <c r="E164" s="73"/>
      <c r="F164" s="6"/>
      <c r="G164" s="6"/>
      <c r="H164" s="6"/>
    </row>
    <row r="165" spans="1:8" ht="12.75" customHeight="1">
      <c r="A165" s="6"/>
      <c r="D165" s="73"/>
      <c r="E165" s="73"/>
      <c r="F165" s="6"/>
      <c r="G165" s="6"/>
      <c r="H165" s="6"/>
    </row>
    <row r="166" spans="1:8" ht="12.75" customHeight="1">
      <c r="A166" s="6"/>
      <c r="D166" s="73"/>
      <c r="E166" s="73"/>
      <c r="F166" s="6"/>
      <c r="G166" s="6"/>
      <c r="H166" s="6"/>
    </row>
    <row r="167" spans="1:8" ht="12.75" customHeight="1">
      <c r="A167" s="6"/>
      <c r="D167" s="73"/>
      <c r="E167" s="73"/>
      <c r="F167" s="6"/>
      <c r="G167" s="6"/>
      <c r="H167" s="6"/>
    </row>
    <row r="168" spans="1:8" ht="12.75" customHeight="1">
      <c r="A168" s="6"/>
      <c r="D168" s="73"/>
      <c r="E168" s="73"/>
      <c r="F168" s="6"/>
      <c r="G168" s="6"/>
      <c r="H168" s="6"/>
    </row>
    <row r="169" spans="1:8" ht="12.75" customHeight="1">
      <c r="A169" s="6"/>
      <c r="D169" s="73"/>
      <c r="E169" s="73"/>
      <c r="F169" s="6"/>
      <c r="G169" s="6"/>
      <c r="H169" s="6"/>
    </row>
    <row r="170" spans="1:8" ht="12.75" customHeight="1">
      <c r="A170" s="6"/>
      <c r="D170" s="73"/>
      <c r="E170" s="73"/>
      <c r="F170" s="6"/>
      <c r="G170" s="6"/>
      <c r="H170" s="6"/>
    </row>
    <row r="171" spans="1:8" ht="12.75" customHeight="1">
      <c r="A171" s="6"/>
      <c r="D171" s="73"/>
      <c r="E171" s="73"/>
      <c r="F171" s="6"/>
      <c r="G171" s="6"/>
      <c r="H171" s="6"/>
    </row>
    <row r="172" spans="1:8" ht="12.75" customHeight="1">
      <c r="A172" s="6"/>
      <c r="D172" s="73"/>
      <c r="E172" s="73"/>
      <c r="F172" s="6"/>
      <c r="G172" s="6"/>
      <c r="H172" s="6"/>
    </row>
    <row r="173" spans="1:8" ht="12.75" customHeight="1">
      <c r="A173" s="6"/>
      <c r="D173" s="73"/>
      <c r="E173" s="73"/>
      <c r="F173" s="6"/>
      <c r="G173" s="6"/>
      <c r="H173" s="6"/>
    </row>
    <row r="174" spans="1:8" ht="12.75" customHeight="1">
      <c r="A174" s="6"/>
      <c r="D174" s="73"/>
      <c r="E174" s="73"/>
      <c r="F174" s="6"/>
      <c r="G174" s="6"/>
      <c r="H174" s="6"/>
    </row>
    <row r="175" spans="1:8" ht="12.75" customHeight="1">
      <c r="A175" s="6"/>
      <c r="D175" s="73"/>
      <c r="E175" s="73"/>
      <c r="F175" s="6"/>
      <c r="G175" s="6"/>
      <c r="H175" s="6"/>
    </row>
    <row r="176" spans="1:8" ht="12.75" customHeight="1">
      <c r="A176" s="6"/>
      <c r="D176" s="73"/>
      <c r="E176" s="73"/>
      <c r="F176" s="6"/>
      <c r="G176" s="6"/>
      <c r="H176" s="6"/>
    </row>
    <row r="177" spans="1:8" ht="12.75" customHeight="1">
      <c r="A177" s="6"/>
      <c r="D177" s="73"/>
      <c r="E177" s="73"/>
      <c r="F177" s="6"/>
      <c r="G177" s="6"/>
      <c r="H177" s="6"/>
    </row>
    <row r="178" spans="1:8" ht="12.75" customHeight="1">
      <c r="A178" s="6"/>
      <c r="D178" s="73"/>
      <c r="E178" s="73"/>
      <c r="F178" s="6"/>
      <c r="G178" s="6"/>
      <c r="H178" s="6"/>
    </row>
    <row r="179" spans="1:8" ht="12.75" customHeight="1">
      <c r="A179" s="6"/>
      <c r="D179" s="73"/>
      <c r="E179" s="73"/>
      <c r="F179" s="6"/>
      <c r="G179" s="6"/>
      <c r="H179" s="6"/>
    </row>
    <row r="180" spans="1:8" ht="12.75" customHeight="1">
      <c r="A180" s="6"/>
      <c r="D180" s="73"/>
      <c r="E180" s="73"/>
      <c r="F180" s="6"/>
      <c r="G180" s="6"/>
      <c r="H180" s="6"/>
    </row>
    <row r="181" spans="1:8" ht="12.75" customHeight="1">
      <c r="A181" s="6"/>
      <c r="D181" s="73"/>
      <c r="E181" s="73"/>
      <c r="F181" s="6"/>
      <c r="G181" s="6"/>
      <c r="H181" s="6"/>
    </row>
    <row r="182" spans="1:8" ht="12.75" customHeight="1">
      <c r="A182" s="6"/>
      <c r="D182" s="73"/>
      <c r="E182" s="73"/>
      <c r="F182" s="6"/>
      <c r="G182" s="6"/>
      <c r="H182" s="6"/>
    </row>
    <row r="183" spans="1:8" ht="12.75" customHeight="1">
      <c r="A183" s="6"/>
      <c r="D183" s="73"/>
      <c r="E183" s="73"/>
      <c r="F183" s="6"/>
      <c r="G183" s="6"/>
      <c r="H183" s="6"/>
    </row>
    <row r="184" spans="1:8" ht="12.75" customHeight="1">
      <c r="A184" s="6"/>
      <c r="D184" s="73"/>
      <c r="E184" s="73"/>
      <c r="F184" s="6"/>
      <c r="G184" s="6"/>
      <c r="H184" s="6"/>
    </row>
    <row r="185" spans="1:8" ht="12.75" customHeight="1">
      <c r="A185" s="6"/>
      <c r="D185" s="73"/>
      <c r="E185" s="73"/>
      <c r="F185" s="6"/>
      <c r="G185" s="6"/>
      <c r="H185" s="6"/>
    </row>
    <row r="186" spans="1:8" ht="12.75" customHeight="1">
      <c r="A186" s="6"/>
      <c r="D186" s="73"/>
      <c r="E186" s="73"/>
      <c r="F186" s="6"/>
      <c r="G186" s="6"/>
      <c r="H186" s="6"/>
    </row>
    <row r="187" spans="1:8" ht="12.75" customHeight="1">
      <c r="A187" s="6"/>
      <c r="D187" s="73"/>
      <c r="E187" s="73"/>
      <c r="F187" s="6"/>
      <c r="G187" s="6"/>
      <c r="H187" s="6"/>
    </row>
    <row r="188" spans="1:8" ht="12.75" customHeight="1">
      <c r="A188" s="6"/>
      <c r="D188" s="73"/>
      <c r="E188" s="73"/>
      <c r="F188" s="6"/>
      <c r="G188" s="6"/>
      <c r="H188" s="6"/>
    </row>
    <row r="189" spans="1:8" ht="12.75" customHeight="1">
      <c r="A189" s="6"/>
      <c r="D189" s="73"/>
      <c r="E189" s="73"/>
      <c r="F189" s="6"/>
      <c r="G189" s="6"/>
      <c r="H189" s="6"/>
    </row>
    <row r="190" spans="1:8" ht="12.75" customHeight="1">
      <c r="A190" s="6"/>
      <c r="D190" s="73"/>
      <c r="E190" s="73"/>
      <c r="F190" s="6"/>
      <c r="G190" s="6"/>
      <c r="H190" s="6"/>
    </row>
    <row r="191" spans="1:8" ht="12.75" customHeight="1">
      <c r="A191" s="6"/>
      <c r="D191" s="73"/>
      <c r="E191" s="73"/>
      <c r="F191" s="6"/>
      <c r="G191" s="6"/>
      <c r="H191" s="6"/>
    </row>
    <row r="192" spans="1:8" ht="12.75" customHeight="1">
      <c r="A192" s="6"/>
      <c r="D192" s="73"/>
      <c r="E192" s="73"/>
      <c r="F192" s="6"/>
      <c r="G192" s="6"/>
      <c r="H192" s="6"/>
    </row>
    <row r="193" spans="1:8" ht="12.75" customHeight="1">
      <c r="A193" s="6"/>
      <c r="D193" s="73"/>
      <c r="E193" s="73"/>
      <c r="F193" s="6"/>
      <c r="G193" s="6"/>
      <c r="H193" s="6"/>
    </row>
    <row r="194" spans="1:8" ht="12.75" customHeight="1">
      <c r="A194" s="6"/>
      <c r="D194" s="73"/>
      <c r="E194" s="73"/>
      <c r="F194" s="6"/>
      <c r="G194" s="6"/>
      <c r="H194" s="6"/>
    </row>
    <row r="195" spans="1:8" ht="12.75" customHeight="1">
      <c r="A195" s="6"/>
      <c r="D195" s="73"/>
      <c r="E195" s="73"/>
      <c r="F195" s="6"/>
      <c r="G195" s="6"/>
      <c r="H195" s="6"/>
    </row>
    <row r="196" spans="1:8" ht="12.75" customHeight="1">
      <c r="A196" s="6"/>
      <c r="D196" s="73"/>
      <c r="E196" s="73"/>
      <c r="F196" s="6"/>
      <c r="G196" s="6"/>
      <c r="H196" s="6"/>
    </row>
    <row r="197" spans="1:8" ht="12.75" customHeight="1">
      <c r="A197" s="6"/>
      <c r="D197" s="73"/>
      <c r="E197" s="73"/>
      <c r="F197" s="6"/>
      <c r="G197" s="6"/>
      <c r="H197" s="6"/>
    </row>
    <row r="198" spans="1:8" ht="12.75" customHeight="1">
      <c r="A198" s="6"/>
      <c r="D198" s="73"/>
      <c r="E198" s="73"/>
      <c r="F198" s="6"/>
      <c r="G198" s="6"/>
      <c r="H198" s="6"/>
    </row>
    <row r="199" spans="1:8" ht="12.75" customHeight="1">
      <c r="A199" s="6"/>
      <c r="D199" s="73"/>
      <c r="E199" s="73"/>
      <c r="F199" s="6"/>
      <c r="G199" s="6"/>
      <c r="H199" s="6"/>
    </row>
    <row r="200" spans="1:8" ht="12.75" customHeight="1">
      <c r="A200" s="6"/>
      <c r="D200" s="73"/>
      <c r="E200" s="73"/>
      <c r="F200" s="6"/>
      <c r="G200" s="6"/>
      <c r="H200" s="6"/>
    </row>
    <row r="201" spans="1:8" ht="12.75" customHeight="1">
      <c r="A201" s="6"/>
      <c r="D201" s="73"/>
      <c r="E201" s="73"/>
      <c r="F201" s="6"/>
      <c r="G201" s="6"/>
      <c r="H201" s="6"/>
    </row>
    <row r="202" spans="1:8" ht="12.75" customHeight="1">
      <c r="A202" s="6"/>
      <c r="D202" s="73"/>
      <c r="E202" s="73"/>
      <c r="F202" s="6"/>
      <c r="G202" s="6"/>
      <c r="H202" s="6"/>
    </row>
    <row r="203" spans="1:8" ht="12.75" customHeight="1">
      <c r="A203" s="6"/>
      <c r="D203" s="73"/>
      <c r="E203" s="73"/>
      <c r="F203" s="6"/>
      <c r="G203" s="6"/>
      <c r="H203" s="6"/>
    </row>
    <row r="204" spans="1:8" ht="12.75" customHeight="1">
      <c r="A204" s="6"/>
      <c r="D204" s="73"/>
      <c r="E204" s="73"/>
      <c r="F204" s="6"/>
      <c r="G204" s="6"/>
      <c r="H204" s="6"/>
    </row>
    <row r="205" spans="1:8" ht="12.75" customHeight="1">
      <c r="A205" s="6"/>
      <c r="D205" s="73"/>
      <c r="E205" s="73"/>
      <c r="F205" s="6"/>
      <c r="G205" s="6"/>
      <c r="H205" s="6"/>
    </row>
    <row r="206" spans="1:8" ht="12.75" customHeight="1">
      <c r="A206" s="6"/>
      <c r="D206" s="73"/>
      <c r="E206" s="73"/>
      <c r="F206" s="6"/>
      <c r="G206" s="6"/>
      <c r="H206" s="6"/>
    </row>
    <row r="207" spans="1:8" ht="12.75" customHeight="1">
      <c r="A207" s="6"/>
      <c r="D207" s="73"/>
      <c r="E207" s="73"/>
      <c r="F207" s="6"/>
      <c r="G207" s="6"/>
      <c r="H207" s="6"/>
    </row>
    <row r="208" spans="1:8" ht="12.75" customHeight="1">
      <c r="A208" s="6"/>
      <c r="D208" s="73"/>
      <c r="E208" s="73"/>
      <c r="F208" s="6"/>
      <c r="G208" s="6"/>
      <c r="H208" s="6"/>
    </row>
    <row r="209" spans="1:8" ht="12.75" customHeight="1">
      <c r="A209" s="6"/>
      <c r="D209" s="73"/>
      <c r="E209" s="73"/>
      <c r="F209" s="6"/>
      <c r="G209" s="6"/>
      <c r="H209" s="6"/>
    </row>
    <row r="210" spans="1:8" ht="12.75" customHeight="1">
      <c r="A210" s="6"/>
      <c r="D210" s="73"/>
      <c r="E210" s="73"/>
      <c r="F210" s="6"/>
      <c r="G210" s="6"/>
      <c r="H210" s="6"/>
    </row>
    <row r="211" spans="1:8" ht="12.75" customHeight="1">
      <c r="A211" s="6"/>
      <c r="D211" s="73"/>
      <c r="E211" s="73"/>
      <c r="F211" s="6"/>
      <c r="G211" s="6"/>
      <c r="H211" s="6"/>
    </row>
    <row r="212" spans="1:8" ht="12.75" customHeight="1">
      <c r="A212" s="6"/>
      <c r="D212" s="73"/>
      <c r="E212" s="73"/>
      <c r="F212" s="6"/>
      <c r="G212" s="6"/>
      <c r="H212" s="6"/>
    </row>
    <row r="213" spans="1:8" ht="12.75" customHeight="1">
      <c r="A213" s="6"/>
      <c r="D213" s="73"/>
      <c r="E213" s="73"/>
      <c r="F213" s="6"/>
      <c r="G213" s="6"/>
      <c r="H213" s="6"/>
    </row>
    <row r="214" spans="1:8" ht="12.75" customHeight="1">
      <c r="A214" s="6"/>
      <c r="D214" s="73"/>
      <c r="E214" s="73"/>
      <c r="F214" s="6"/>
      <c r="G214" s="6"/>
      <c r="H214" s="6"/>
    </row>
    <row r="215" spans="1:8" ht="12.75" customHeight="1">
      <c r="A215" s="6"/>
      <c r="D215" s="73"/>
      <c r="E215" s="73"/>
      <c r="F215" s="6"/>
      <c r="G215" s="6"/>
      <c r="H215" s="6"/>
    </row>
    <row r="216" spans="1:8" ht="12.75" customHeight="1">
      <c r="A216" s="6"/>
      <c r="D216" s="73"/>
      <c r="E216" s="73"/>
      <c r="F216" s="6"/>
      <c r="G216" s="6"/>
      <c r="H216" s="6"/>
    </row>
    <row r="217" spans="1:8" ht="12.75" customHeight="1">
      <c r="A217" s="6"/>
      <c r="D217" s="73"/>
      <c r="E217" s="73"/>
      <c r="F217" s="6"/>
      <c r="G217" s="6"/>
      <c r="H217" s="6"/>
    </row>
    <row r="218" spans="1:8" ht="12.75" customHeight="1">
      <c r="A218" s="6"/>
      <c r="D218" s="73"/>
      <c r="E218" s="73"/>
      <c r="F218" s="6"/>
      <c r="G218" s="6"/>
      <c r="H218" s="6"/>
    </row>
    <row r="219" spans="1:8" ht="12.75" customHeight="1">
      <c r="A219" s="6"/>
      <c r="D219" s="73"/>
      <c r="E219" s="73"/>
      <c r="F219" s="6"/>
      <c r="G219" s="6"/>
      <c r="H219" s="6"/>
    </row>
    <row r="220" spans="1:8" ht="12.75" customHeight="1">
      <c r="A220" s="6"/>
      <c r="D220" s="73"/>
      <c r="E220" s="73"/>
      <c r="F220" s="6"/>
      <c r="G220" s="6"/>
      <c r="H220" s="6"/>
    </row>
    <row r="221" spans="1:8" ht="12.75" customHeight="1">
      <c r="A221" s="6"/>
      <c r="D221" s="73"/>
      <c r="E221" s="73"/>
      <c r="F221" s="6"/>
      <c r="G221" s="6"/>
      <c r="H221" s="6"/>
    </row>
    <row r="222" spans="1:8" ht="12.75" customHeight="1">
      <c r="A222" s="6"/>
      <c r="D222" s="73"/>
      <c r="E222" s="73"/>
      <c r="F222" s="6"/>
      <c r="G222" s="6"/>
      <c r="H222" s="6"/>
    </row>
    <row r="223" spans="1:8" ht="12.75" customHeight="1">
      <c r="A223" s="6"/>
      <c r="D223" s="73"/>
      <c r="E223" s="73"/>
      <c r="F223" s="6"/>
      <c r="G223" s="6"/>
      <c r="H223" s="6"/>
    </row>
    <row r="224" spans="1:8" ht="12.75" customHeight="1">
      <c r="A224" s="6"/>
      <c r="D224" s="73"/>
      <c r="E224" s="73"/>
      <c r="F224" s="6"/>
      <c r="G224" s="6"/>
      <c r="H224" s="6"/>
    </row>
    <row r="225" spans="1:8" ht="12.75" customHeight="1">
      <c r="A225" s="6"/>
      <c r="D225" s="73"/>
      <c r="E225" s="73"/>
      <c r="F225" s="6"/>
      <c r="G225" s="6"/>
      <c r="H225" s="6"/>
    </row>
    <row r="226" spans="1:8" ht="12.75" customHeight="1">
      <c r="A226" s="6"/>
      <c r="D226" s="73"/>
      <c r="E226" s="73"/>
      <c r="F226" s="6"/>
      <c r="G226" s="6"/>
      <c r="H226" s="6"/>
    </row>
    <row r="227" spans="1:8" ht="12.75" customHeight="1">
      <c r="A227" s="6"/>
      <c r="D227" s="73"/>
      <c r="E227" s="73"/>
      <c r="F227" s="6"/>
      <c r="G227" s="6"/>
      <c r="H227" s="6"/>
    </row>
    <row r="228" spans="1:8" ht="12.75" customHeight="1">
      <c r="A228" s="6"/>
      <c r="D228" s="73"/>
      <c r="E228" s="73"/>
      <c r="F228" s="6"/>
      <c r="G228" s="6"/>
      <c r="H228" s="6"/>
    </row>
    <row r="229" spans="1:8" ht="12.75" customHeight="1">
      <c r="A229" s="6"/>
      <c r="D229" s="73"/>
      <c r="E229" s="73"/>
      <c r="F229" s="6"/>
      <c r="G229" s="6"/>
      <c r="H229" s="6"/>
    </row>
    <row r="230" spans="1:8" ht="12.75" customHeight="1">
      <c r="A230" s="6"/>
      <c r="D230" s="73"/>
      <c r="E230" s="73"/>
      <c r="F230" s="6"/>
      <c r="G230" s="6"/>
      <c r="H230" s="6"/>
    </row>
    <row r="231" spans="1:8" ht="12.75" customHeight="1">
      <c r="A231" s="6"/>
      <c r="D231" s="73"/>
      <c r="E231" s="73"/>
      <c r="F231" s="6"/>
      <c r="G231" s="6"/>
      <c r="H231" s="6"/>
    </row>
    <row r="232" spans="1:8" ht="12.75" customHeight="1">
      <c r="A232" s="6"/>
      <c r="D232" s="73"/>
      <c r="E232" s="73"/>
      <c r="F232" s="6"/>
      <c r="G232" s="6"/>
      <c r="H232" s="6"/>
    </row>
    <row r="233" spans="1:8" ht="12.75" customHeight="1">
      <c r="A233" s="6"/>
      <c r="D233" s="73"/>
      <c r="E233" s="73"/>
      <c r="F233" s="6"/>
      <c r="G233" s="6"/>
      <c r="H233" s="6"/>
    </row>
    <row r="234" spans="1:8" ht="12.75" customHeight="1">
      <c r="A234" s="6"/>
      <c r="D234" s="73"/>
      <c r="E234" s="73"/>
      <c r="F234" s="6"/>
      <c r="G234" s="6"/>
      <c r="H234" s="6"/>
    </row>
    <row r="235" spans="1:8" ht="12.75" customHeight="1">
      <c r="A235" s="6"/>
      <c r="D235" s="73"/>
      <c r="E235" s="73"/>
      <c r="F235" s="6"/>
      <c r="G235" s="6"/>
      <c r="H235" s="6"/>
    </row>
    <row r="236" spans="1:8" ht="12.75" customHeight="1">
      <c r="A236" s="6"/>
      <c r="D236" s="73"/>
      <c r="E236" s="73"/>
      <c r="F236" s="6"/>
      <c r="G236" s="6"/>
      <c r="H236" s="6"/>
    </row>
    <row r="237" spans="1:8" ht="12.75" customHeight="1">
      <c r="A237" s="6"/>
      <c r="D237" s="73"/>
      <c r="E237" s="73"/>
      <c r="F237" s="6"/>
      <c r="G237" s="6"/>
      <c r="H237" s="6"/>
    </row>
    <row r="238" spans="1:8" ht="12.75" customHeight="1">
      <c r="A238" s="6"/>
      <c r="D238" s="73"/>
      <c r="E238" s="73"/>
      <c r="F238" s="6"/>
      <c r="G238" s="6"/>
      <c r="H238" s="6"/>
    </row>
    <row r="239" spans="1:8" ht="12.75" customHeight="1">
      <c r="A239" s="6"/>
      <c r="D239" s="73"/>
      <c r="E239" s="73"/>
      <c r="F239" s="6"/>
      <c r="G239" s="6"/>
      <c r="H239" s="6"/>
    </row>
    <row r="240" spans="1:8" ht="12.75" customHeight="1">
      <c r="A240" s="6"/>
      <c r="D240" s="73"/>
      <c r="E240" s="73"/>
      <c r="F240" s="6"/>
      <c r="G240" s="6"/>
      <c r="H240" s="6"/>
    </row>
    <row r="241" spans="1:8" ht="12.75" customHeight="1">
      <c r="A241" s="6"/>
      <c r="D241" s="73"/>
      <c r="E241" s="73"/>
      <c r="F241" s="6"/>
      <c r="G241" s="6"/>
      <c r="H241" s="6"/>
    </row>
    <row r="242" spans="1:8" ht="12.75" customHeight="1">
      <c r="A242" s="6"/>
      <c r="D242" s="73"/>
      <c r="E242" s="73"/>
      <c r="F242" s="6"/>
      <c r="G242" s="6"/>
      <c r="H242" s="6"/>
    </row>
    <row r="243" spans="1:8" ht="12.75" customHeight="1">
      <c r="A243" s="6"/>
      <c r="D243" s="73"/>
      <c r="E243" s="73"/>
      <c r="F243" s="6"/>
      <c r="G243" s="6"/>
      <c r="H243" s="6"/>
    </row>
    <row r="244" spans="1:8" ht="12.75" customHeight="1">
      <c r="A244" s="6"/>
      <c r="D244" s="73"/>
      <c r="E244" s="73"/>
      <c r="F244" s="6"/>
      <c r="G244" s="6"/>
      <c r="H244" s="6"/>
    </row>
    <row r="245" spans="1:8" ht="12.75" customHeight="1">
      <c r="A245" s="6"/>
      <c r="D245" s="73"/>
      <c r="E245" s="73"/>
      <c r="F245" s="6"/>
      <c r="G245" s="6"/>
      <c r="H245" s="6"/>
    </row>
    <row r="246" spans="1:8" ht="12.75" customHeight="1">
      <c r="A246" s="6"/>
      <c r="D246" s="73"/>
      <c r="E246" s="73"/>
      <c r="F246" s="6"/>
      <c r="G246" s="6"/>
      <c r="H246" s="6"/>
    </row>
    <row r="247" spans="1:8" ht="12.75" customHeight="1">
      <c r="A247" s="6"/>
      <c r="D247" s="73"/>
      <c r="E247" s="73"/>
      <c r="F247" s="6"/>
      <c r="G247" s="6"/>
      <c r="H247" s="6"/>
    </row>
    <row r="248" spans="1:8" ht="12.75" customHeight="1">
      <c r="A248" s="6"/>
      <c r="D248" s="73"/>
      <c r="E248" s="73"/>
      <c r="F248" s="6"/>
      <c r="G248" s="6"/>
      <c r="H248" s="6"/>
    </row>
    <row r="249" spans="1:8" ht="12.75" customHeight="1">
      <c r="A249" s="6"/>
      <c r="D249" s="73"/>
      <c r="E249" s="73"/>
      <c r="F249" s="6"/>
      <c r="G249" s="6"/>
      <c r="H249" s="6"/>
    </row>
    <row r="250" spans="1:8" ht="12.75" customHeight="1">
      <c r="A250" s="6"/>
      <c r="D250" s="73"/>
      <c r="E250" s="73"/>
      <c r="F250" s="6"/>
      <c r="G250" s="6"/>
      <c r="H250" s="6"/>
    </row>
    <row r="251" spans="1:8" ht="12.75" customHeight="1">
      <c r="A251" s="6"/>
      <c r="D251" s="73"/>
      <c r="E251" s="73"/>
      <c r="F251" s="6"/>
      <c r="G251" s="6"/>
      <c r="H251" s="6"/>
    </row>
    <row r="252" spans="1:8" ht="12.75" customHeight="1">
      <c r="A252" s="6"/>
      <c r="D252" s="73"/>
      <c r="E252" s="73"/>
      <c r="F252" s="6"/>
      <c r="G252" s="6"/>
      <c r="H252" s="6"/>
    </row>
    <row r="253" spans="1:8" ht="12.75" customHeight="1">
      <c r="A253" s="6"/>
      <c r="D253" s="73"/>
      <c r="E253" s="73"/>
      <c r="F253" s="6"/>
      <c r="G253" s="6"/>
      <c r="H253" s="6"/>
    </row>
    <row r="254" spans="1:8" ht="12.75" customHeight="1">
      <c r="A254" s="6"/>
      <c r="D254" s="73"/>
      <c r="E254" s="73"/>
      <c r="F254" s="6"/>
      <c r="G254" s="6"/>
      <c r="H254" s="6"/>
    </row>
    <row r="255" spans="1:8" ht="12.75" customHeight="1">
      <c r="A255" s="6"/>
      <c r="D255" s="73"/>
      <c r="E255" s="73"/>
      <c r="F255" s="6"/>
      <c r="G255" s="6"/>
      <c r="H255" s="6"/>
    </row>
    <row r="256" spans="1:8" ht="12.75" customHeight="1">
      <c r="A256" s="6"/>
      <c r="D256" s="73"/>
      <c r="E256" s="73"/>
      <c r="F256" s="6"/>
      <c r="G256" s="6"/>
      <c r="H256" s="6"/>
    </row>
    <row r="257" spans="1:8" ht="12.75" customHeight="1">
      <c r="A257" s="6"/>
      <c r="D257" s="73"/>
      <c r="E257" s="73"/>
      <c r="F257" s="6"/>
      <c r="G257" s="6"/>
      <c r="H257" s="6"/>
    </row>
    <row r="258" spans="1:8" ht="12.75" customHeight="1">
      <c r="A258" s="6"/>
      <c r="D258" s="73"/>
      <c r="E258" s="73"/>
      <c r="F258" s="6"/>
      <c r="G258" s="6"/>
      <c r="H258" s="6"/>
    </row>
    <row r="259" spans="1:8" ht="12.75" customHeight="1">
      <c r="A259" s="6"/>
      <c r="D259" s="73"/>
      <c r="E259" s="73"/>
      <c r="F259" s="6"/>
      <c r="G259" s="6"/>
      <c r="H259" s="6"/>
    </row>
    <row r="260" spans="1:8" ht="12.75" customHeight="1">
      <c r="A260" s="6"/>
      <c r="D260" s="73"/>
      <c r="E260" s="73"/>
      <c r="F260" s="6"/>
      <c r="G260" s="6"/>
      <c r="H260" s="6"/>
    </row>
    <row r="261" spans="1:8" ht="12.75" customHeight="1">
      <c r="A261" s="6"/>
      <c r="D261" s="73"/>
      <c r="E261" s="73"/>
      <c r="F261" s="6"/>
      <c r="G261" s="6"/>
      <c r="H261" s="6"/>
    </row>
    <row r="262" spans="1:8" ht="12.75" customHeight="1">
      <c r="A262" s="6"/>
      <c r="D262" s="73"/>
      <c r="E262" s="73"/>
      <c r="F262" s="6"/>
      <c r="G262" s="6"/>
      <c r="H262" s="6"/>
    </row>
    <row r="263" spans="1:8" ht="12.75" customHeight="1">
      <c r="A263" s="6"/>
      <c r="D263" s="73"/>
      <c r="E263" s="73"/>
      <c r="F263" s="6"/>
      <c r="G263" s="6"/>
      <c r="H263" s="6"/>
    </row>
    <row r="264" spans="1:8" ht="12.75" customHeight="1">
      <c r="A264" s="6"/>
      <c r="D264" s="73"/>
      <c r="E264" s="73"/>
      <c r="F264" s="6"/>
      <c r="G264" s="6"/>
      <c r="H264" s="6"/>
    </row>
    <row r="265" spans="1:8" ht="12.75" customHeight="1">
      <c r="A265" s="6"/>
      <c r="D265" s="73"/>
      <c r="E265" s="73"/>
      <c r="F265" s="6"/>
      <c r="G265" s="6"/>
      <c r="H265" s="6"/>
    </row>
    <row r="266" spans="1:8" ht="12.75" customHeight="1">
      <c r="A266" s="6"/>
      <c r="D266" s="73"/>
      <c r="E266" s="73"/>
      <c r="F266" s="6"/>
      <c r="G266" s="6"/>
      <c r="H266" s="6"/>
    </row>
    <row r="267" spans="1:8" ht="12.75" customHeight="1">
      <c r="A267" s="6"/>
      <c r="D267" s="73"/>
      <c r="E267" s="73"/>
      <c r="F267" s="6"/>
      <c r="G267" s="6"/>
      <c r="H267" s="6"/>
    </row>
    <row r="268" spans="1:8" ht="12.75" customHeight="1">
      <c r="A268" s="6"/>
      <c r="D268" s="73"/>
      <c r="E268" s="73"/>
      <c r="F268" s="6"/>
      <c r="G268" s="6"/>
      <c r="H268" s="6"/>
    </row>
    <row r="269" spans="1:8" ht="12.75" customHeight="1">
      <c r="A269" s="6"/>
      <c r="D269" s="73"/>
      <c r="E269" s="73"/>
      <c r="F269" s="6"/>
      <c r="G269" s="6"/>
      <c r="H269" s="6"/>
    </row>
    <row r="270" spans="1:8" ht="12.75" customHeight="1">
      <c r="A270" s="6"/>
      <c r="D270" s="73"/>
      <c r="E270" s="73"/>
      <c r="F270" s="6"/>
      <c r="G270" s="6"/>
      <c r="H270" s="6"/>
    </row>
    <row r="271" spans="1:8" ht="12.75" customHeight="1">
      <c r="A271" s="6"/>
      <c r="D271" s="73"/>
      <c r="E271" s="73"/>
      <c r="F271" s="6"/>
      <c r="G271" s="6"/>
      <c r="H271" s="6"/>
    </row>
    <row r="272" spans="1:8" ht="12.75" customHeight="1">
      <c r="A272" s="6"/>
      <c r="D272" s="73"/>
      <c r="E272" s="73"/>
      <c r="F272" s="6"/>
      <c r="G272" s="6"/>
      <c r="H272" s="6"/>
    </row>
    <row r="273" spans="1:8" ht="12.75" customHeight="1">
      <c r="A273" s="6"/>
      <c r="D273" s="73"/>
      <c r="E273" s="73"/>
      <c r="F273" s="6"/>
      <c r="G273" s="6"/>
      <c r="H273" s="6"/>
    </row>
    <row r="274" spans="1:8" ht="12.75" customHeight="1">
      <c r="A274" s="6"/>
      <c r="D274" s="73"/>
      <c r="E274" s="73"/>
      <c r="F274" s="6"/>
      <c r="G274" s="6"/>
      <c r="H274" s="6"/>
    </row>
    <row r="275" spans="1:8" ht="12.75" customHeight="1">
      <c r="A275" s="6"/>
      <c r="D275" s="73"/>
      <c r="E275" s="73"/>
      <c r="F275" s="6"/>
      <c r="G275" s="6"/>
      <c r="H275" s="6"/>
    </row>
    <row r="276" spans="1:8" ht="12.75" customHeight="1">
      <c r="A276" s="6"/>
      <c r="D276" s="73"/>
      <c r="E276" s="73"/>
      <c r="F276" s="6"/>
      <c r="G276" s="6"/>
      <c r="H276" s="6"/>
    </row>
    <row r="277" spans="1:8" ht="12.75" customHeight="1">
      <c r="A277" s="6"/>
      <c r="D277" s="73"/>
      <c r="E277" s="73"/>
      <c r="F277" s="6"/>
      <c r="G277" s="6"/>
      <c r="H277" s="6"/>
    </row>
    <row r="278" spans="1:8" ht="12.75" customHeight="1">
      <c r="A278" s="6"/>
      <c r="D278" s="73"/>
      <c r="E278" s="73"/>
      <c r="F278" s="6"/>
      <c r="G278" s="6"/>
      <c r="H278" s="6"/>
    </row>
    <row r="279" spans="1:8" ht="12.75" customHeight="1">
      <c r="A279" s="6"/>
      <c r="D279" s="73"/>
      <c r="E279" s="73"/>
      <c r="F279" s="6"/>
      <c r="G279" s="6"/>
      <c r="H279" s="6"/>
    </row>
    <row r="280" spans="1:8" ht="12.75" customHeight="1">
      <c r="A280" s="6"/>
      <c r="D280" s="73"/>
      <c r="E280" s="73"/>
      <c r="F280" s="6"/>
      <c r="G280" s="6"/>
      <c r="H280" s="6"/>
    </row>
    <row r="281" spans="1:8" ht="12.75" customHeight="1">
      <c r="A281" s="6"/>
      <c r="D281" s="73"/>
      <c r="E281" s="73"/>
      <c r="F281" s="6"/>
      <c r="G281" s="6"/>
      <c r="H281" s="6"/>
    </row>
    <row r="282" spans="1:8" ht="12.75" customHeight="1">
      <c r="A282" s="6"/>
      <c r="D282" s="73"/>
      <c r="E282" s="73"/>
      <c r="F282" s="6"/>
      <c r="G282" s="6"/>
      <c r="H282" s="6"/>
    </row>
    <row r="283" spans="1:8" ht="12.75" customHeight="1">
      <c r="A283" s="6"/>
      <c r="D283" s="73"/>
      <c r="E283" s="73"/>
      <c r="F283" s="6"/>
      <c r="G283" s="6"/>
      <c r="H283" s="6"/>
    </row>
    <row r="284" spans="1:8" ht="12.75" customHeight="1">
      <c r="A284" s="6"/>
      <c r="D284" s="73"/>
      <c r="E284" s="73"/>
      <c r="F284" s="6"/>
      <c r="G284" s="6"/>
      <c r="H284" s="6"/>
    </row>
    <row r="285" spans="1:8" ht="12.75" customHeight="1">
      <c r="A285" s="6"/>
      <c r="D285" s="73"/>
      <c r="E285" s="73"/>
      <c r="F285" s="6"/>
      <c r="G285" s="6"/>
      <c r="H285" s="6"/>
    </row>
    <row r="286" spans="1:8" ht="12.75" customHeight="1">
      <c r="A286" s="6"/>
      <c r="D286" s="73"/>
      <c r="E286" s="73"/>
      <c r="F286" s="6"/>
      <c r="G286" s="6"/>
      <c r="H286" s="6"/>
    </row>
    <row r="287" spans="1:8" ht="12.75" customHeight="1">
      <c r="A287" s="6"/>
      <c r="D287" s="73"/>
      <c r="E287" s="73"/>
      <c r="F287" s="6"/>
      <c r="G287" s="6"/>
      <c r="H287" s="6"/>
    </row>
    <row r="288" spans="1:8" ht="12.75" customHeight="1">
      <c r="A288" s="6"/>
      <c r="D288" s="73"/>
      <c r="E288" s="73"/>
      <c r="F288" s="6"/>
      <c r="G288" s="6"/>
      <c r="H288" s="6"/>
    </row>
    <row r="289" spans="1:8" ht="12.75" customHeight="1">
      <c r="A289" s="6"/>
      <c r="D289" s="73"/>
      <c r="E289" s="73"/>
      <c r="F289" s="6"/>
      <c r="G289" s="6"/>
      <c r="H289" s="6"/>
    </row>
    <row r="290" spans="1:8" ht="12.75" customHeight="1">
      <c r="A290" s="6"/>
      <c r="D290" s="73"/>
      <c r="E290" s="73"/>
      <c r="F290" s="6"/>
      <c r="G290" s="6"/>
      <c r="H290" s="6"/>
    </row>
    <row r="291" spans="1:8" ht="12.75" customHeight="1">
      <c r="A291" s="6"/>
      <c r="D291" s="73"/>
      <c r="E291" s="73"/>
      <c r="F291" s="6"/>
      <c r="G291" s="6"/>
      <c r="H291" s="6"/>
    </row>
    <row r="292" spans="1:8" ht="12.75" customHeight="1">
      <c r="A292" s="6"/>
      <c r="D292" s="73"/>
      <c r="E292" s="73"/>
      <c r="F292" s="6"/>
      <c r="G292" s="6"/>
      <c r="H292" s="6"/>
    </row>
    <row r="293" spans="1:8" ht="12.75" customHeight="1">
      <c r="A293" s="6"/>
      <c r="D293" s="73"/>
      <c r="E293" s="73"/>
      <c r="F293" s="6"/>
      <c r="G293" s="6"/>
      <c r="H293" s="6"/>
    </row>
    <row r="294" spans="1:8" ht="12.75" customHeight="1">
      <c r="A294" s="6"/>
      <c r="D294" s="73"/>
      <c r="E294" s="73"/>
      <c r="F294" s="6"/>
      <c r="G294" s="6"/>
      <c r="H294" s="6"/>
    </row>
    <row r="295" spans="1:8" ht="12.75" customHeight="1">
      <c r="A295" s="6"/>
      <c r="D295" s="73"/>
      <c r="E295" s="73"/>
      <c r="F295" s="6"/>
      <c r="G295" s="6"/>
      <c r="H295" s="6"/>
    </row>
    <row r="296" spans="1:8" ht="12.75" customHeight="1">
      <c r="A296" s="6"/>
      <c r="D296" s="73"/>
      <c r="E296" s="73"/>
      <c r="F296" s="6"/>
      <c r="G296" s="6"/>
      <c r="H296" s="6"/>
    </row>
    <row r="297" spans="1:8" ht="12.75" customHeight="1">
      <c r="A297" s="6"/>
      <c r="D297" s="73"/>
      <c r="E297" s="73"/>
      <c r="F297" s="6"/>
      <c r="G297" s="6"/>
      <c r="H297" s="6"/>
    </row>
    <row r="298" spans="1:8" ht="12.75" customHeight="1">
      <c r="A298" s="6"/>
      <c r="D298" s="73"/>
      <c r="E298" s="73"/>
      <c r="F298" s="6"/>
      <c r="G298" s="6"/>
      <c r="H298" s="6"/>
    </row>
    <row r="299" spans="1:8" ht="12.75" customHeight="1">
      <c r="A299" s="6"/>
      <c r="D299" s="73"/>
      <c r="E299" s="73"/>
      <c r="F299" s="6"/>
      <c r="G299" s="6"/>
      <c r="H299" s="6"/>
    </row>
    <row r="300" spans="1:8" ht="12.75" customHeight="1">
      <c r="A300" s="6"/>
      <c r="D300" s="73"/>
      <c r="E300" s="73"/>
      <c r="F300" s="6"/>
      <c r="G300" s="6"/>
      <c r="H300" s="6"/>
    </row>
    <row r="301" spans="1:8" ht="12.75" customHeight="1">
      <c r="A301" s="6"/>
      <c r="D301" s="73"/>
      <c r="E301" s="73"/>
      <c r="F301" s="6"/>
      <c r="G301" s="6"/>
      <c r="H301" s="6"/>
    </row>
    <row r="302" spans="1:8" ht="12.75" customHeight="1">
      <c r="A302" s="6"/>
      <c r="D302" s="73"/>
      <c r="E302" s="73"/>
      <c r="F302" s="6"/>
      <c r="G302" s="6"/>
      <c r="H302" s="6"/>
    </row>
    <row r="303" spans="1:8" ht="12.75" customHeight="1">
      <c r="A303" s="6"/>
      <c r="D303" s="73"/>
      <c r="E303" s="73"/>
      <c r="F303" s="6"/>
      <c r="G303" s="6"/>
      <c r="H303" s="6"/>
    </row>
    <row r="304" spans="1:8" ht="12.75" customHeight="1">
      <c r="A304" s="6"/>
      <c r="D304" s="73"/>
      <c r="E304" s="73"/>
      <c r="F304" s="6"/>
      <c r="G304" s="6"/>
      <c r="H304" s="6"/>
    </row>
    <row r="305" spans="1:8" ht="12.75" customHeight="1">
      <c r="A305" s="6"/>
      <c r="D305" s="73"/>
      <c r="E305" s="73"/>
      <c r="F305" s="6"/>
      <c r="G305" s="6"/>
      <c r="H305" s="6"/>
    </row>
    <row r="306" spans="1:8" ht="12.75" customHeight="1">
      <c r="A306" s="6"/>
      <c r="D306" s="73"/>
      <c r="E306" s="73"/>
      <c r="F306" s="6"/>
      <c r="G306" s="6"/>
      <c r="H306" s="6"/>
    </row>
    <row r="307" spans="1:8" ht="12.75" customHeight="1">
      <c r="A307" s="6"/>
      <c r="D307" s="73"/>
      <c r="E307" s="73"/>
      <c r="F307" s="6"/>
      <c r="G307" s="6"/>
      <c r="H307" s="6"/>
    </row>
    <row r="308" spans="1:8" ht="12.75" customHeight="1">
      <c r="A308" s="6"/>
      <c r="D308" s="73"/>
      <c r="E308" s="73"/>
      <c r="F308" s="6"/>
      <c r="G308" s="6"/>
      <c r="H308" s="6"/>
    </row>
    <row r="309" spans="1:8" ht="12.75" customHeight="1">
      <c r="A309" s="6"/>
      <c r="D309" s="73"/>
      <c r="E309" s="73"/>
      <c r="F309" s="6"/>
      <c r="G309" s="6"/>
      <c r="H309" s="6"/>
    </row>
    <row r="310" spans="1:8" ht="12.75" customHeight="1">
      <c r="A310" s="6"/>
      <c r="D310" s="73"/>
      <c r="E310" s="73"/>
      <c r="F310" s="6"/>
      <c r="G310" s="6"/>
      <c r="H310" s="6"/>
    </row>
    <row r="311" spans="1:8" ht="12.75" customHeight="1">
      <c r="A311" s="6"/>
      <c r="D311" s="73"/>
      <c r="E311" s="73"/>
      <c r="F311" s="6"/>
      <c r="G311" s="6"/>
      <c r="H311" s="6"/>
    </row>
    <row r="312" spans="1:8" ht="12.75" customHeight="1">
      <c r="A312" s="6"/>
      <c r="D312" s="73"/>
      <c r="E312" s="73"/>
      <c r="F312" s="6"/>
      <c r="G312" s="6"/>
      <c r="H312" s="6"/>
    </row>
    <row r="313" spans="1:8" ht="12.75" customHeight="1">
      <c r="A313" s="6"/>
      <c r="D313" s="73"/>
      <c r="E313" s="73"/>
      <c r="F313" s="6"/>
      <c r="G313" s="6"/>
      <c r="H313" s="6"/>
    </row>
    <row r="314" spans="1:8" ht="12.75" customHeight="1">
      <c r="A314" s="6"/>
      <c r="D314" s="73"/>
      <c r="E314" s="73"/>
      <c r="F314" s="6"/>
      <c r="G314" s="6"/>
      <c r="H314" s="6"/>
    </row>
    <row r="315" spans="1:8" ht="12.75" customHeight="1">
      <c r="A315" s="6"/>
      <c r="D315" s="73"/>
      <c r="E315" s="73"/>
      <c r="F315" s="6"/>
      <c r="G315" s="6"/>
      <c r="H315" s="6"/>
    </row>
    <row r="316" spans="1:8" ht="12.75" customHeight="1">
      <c r="A316" s="6"/>
      <c r="D316" s="73"/>
      <c r="E316" s="73"/>
      <c r="F316" s="6"/>
      <c r="G316" s="6"/>
      <c r="H316" s="6"/>
    </row>
    <row r="317" spans="1:8" ht="12.75" customHeight="1">
      <c r="A317" s="6"/>
      <c r="D317" s="73"/>
      <c r="E317" s="73"/>
      <c r="F317" s="6"/>
      <c r="G317" s="6"/>
      <c r="H317" s="6"/>
    </row>
    <row r="318" spans="1:8" ht="12.75" customHeight="1">
      <c r="A318" s="6"/>
      <c r="D318" s="73"/>
      <c r="E318" s="73"/>
      <c r="F318" s="6"/>
      <c r="G318" s="6"/>
      <c r="H318" s="6"/>
    </row>
    <row r="319" spans="1:8" ht="12.75" customHeight="1">
      <c r="A319" s="6"/>
      <c r="D319" s="73"/>
      <c r="E319" s="73"/>
      <c r="F319" s="6"/>
      <c r="G319" s="6"/>
      <c r="H319" s="6"/>
    </row>
    <row r="320" spans="1:8" ht="12.75" customHeight="1">
      <c r="A320" s="6"/>
      <c r="D320" s="73"/>
      <c r="E320" s="73"/>
      <c r="F320" s="6"/>
      <c r="G320" s="6"/>
      <c r="H320" s="6"/>
    </row>
    <row r="321" spans="1:8" ht="12.75" customHeight="1">
      <c r="A321" s="6"/>
      <c r="D321" s="73"/>
      <c r="E321" s="73"/>
      <c r="F321" s="6"/>
      <c r="G321" s="6"/>
      <c r="H321" s="6"/>
    </row>
    <row r="322" spans="1:8" ht="12.75" customHeight="1">
      <c r="A322" s="6"/>
      <c r="D322" s="73"/>
      <c r="E322" s="73"/>
      <c r="F322" s="6"/>
      <c r="G322" s="6"/>
      <c r="H322" s="6"/>
    </row>
    <row r="323" spans="1:8" ht="12.75" customHeight="1">
      <c r="A323" s="6"/>
      <c r="D323" s="73"/>
      <c r="E323" s="73"/>
      <c r="F323" s="6"/>
      <c r="G323" s="6"/>
      <c r="H323" s="6"/>
    </row>
    <row r="324" spans="1:8" ht="12.75" customHeight="1">
      <c r="A324" s="6"/>
      <c r="D324" s="73"/>
      <c r="E324" s="73"/>
      <c r="F324" s="6"/>
      <c r="G324" s="6"/>
      <c r="H324" s="6"/>
    </row>
    <row r="325" spans="1:8" ht="12.75" customHeight="1">
      <c r="A325" s="6"/>
      <c r="D325" s="73"/>
      <c r="E325" s="73"/>
      <c r="F325" s="6"/>
      <c r="G325" s="6"/>
      <c r="H325" s="6"/>
    </row>
    <row r="326" spans="1:8" ht="12.75" customHeight="1">
      <c r="A326" s="6"/>
      <c r="D326" s="73"/>
      <c r="E326" s="73"/>
      <c r="F326" s="6"/>
      <c r="G326" s="6"/>
      <c r="H326" s="6"/>
    </row>
    <row r="327" spans="1:8" ht="12.75" customHeight="1">
      <c r="A327" s="6"/>
      <c r="D327" s="73"/>
      <c r="E327" s="73"/>
      <c r="F327" s="6"/>
      <c r="G327" s="6"/>
      <c r="H327" s="6"/>
    </row>
    <row r="328" spans="1:8" ht="12.75" customHeight="1">
      <c r="A328" s="6"/>
      <c r="D328" s="73"/>
      <c r="E328" s="73"/>
      <c r="F328" s="6"/>
      <c r="G328" s="6"/>
      <c r="H328" s="6"/>
    </row>
    <row r="329" spans="1:8" ht="12.75" customHeight="1">
      <c r="A329" s="6"/>
      <c r="D329" s="73"/>
      <c r="E329" s="73"/>
      <c r="F329" s="6"/>
      <c r="G329" s="6"/>
      <c r="H329" s="6"/>
    </row>
    <row r="330" spans="1:8" ht="12.75" customHeight="1">
      <c r="A330" s="6"/>
      <c r="D330" s="73"/>
      <c r="E330" s="73"/>
      <c r="F330" s="6"/>
      <c r="G330" s="6"/>
      <c r="H330" s="6"/>
    </row>
    <row r="331" spans="1:8" ht="12.75" customHeight="1">
      <c r="A331" s="6"/>
      <c r="D331" s="73"/>
      <c r="E331" s="73"/>
      <c r="F331" s="6"/>
      <c r="G331" s="6"/>
      <c r="H331" s="6"/>
    </row>
    <row r="332" spans="1:8" ht="12.75" customHeight="1">
      <c r="A332" s="6"/>
      <c r="D332" s="73"/>
      <c r="E332" s="73"/>
      <c r="F332" s="6"/>
      <c r="G332" s="6"/>
      <c r="H332" s="6"/>
    </row>
    <row r="333" spans="1:8" ht="12.75" customHeight="1">
      <c r="A333" s="6"/>
      <c r="D333" s="73"/>
      <c r="E333" s="73"/>
      <c r="F333" s="6"/>
      <c r="G333" s="6"/>
      <c r="H333" s="6"/>
    </row>
    <row r="334" spans="1:8" ht="12.75" customHeight="1">
      <c r="A334" s="6"/>
      <c r="D334" s="73"/>
      <c r="E334" s="73"/>
      <c r="F334" s="6"/>
      <c r="G334" s="6"/>
      <c r="H334" s="6"/>
    </row>
    <row r="335" spans="1:8" ht="12.75" customHeight="1">
      <c r="A335" s="6"/>
      <c r="D335" s="73"/>
      <c r="E335" s="73"/>
      <c r="F335" s="6"/>
      <c r="G335" s="6"/>
      <c r="H335" s="6"/>
    </row>
    <row r="336" spans="1:8" ht="12.75" customHeight="1">
      <c r="A336" s="6"/>
      <c r="D336" s="73"/>
      <c r="E336" s="73"/>
      <c r="F336" s="6"/>
      <c r="G336" s="6"/>
      <c r="H336" s="6"/>
    </row>
    <row r="337" spans="1:8" ht="12.75" customHeight="1">
      <c r="A337" s="6"/>
      <c r="D337" s="73"/>
      <c r="E337" s="73"/>
      <c r="F337" s="6"/>
      <c r="G337" s="6"/>
      <c r="H337" s="6"/>
    </row>
    <row r="338" spans="1:8" ht="12.75" customHeight="1">
      <c r="A338" s="6"/>
      <c r="D338" s="73"/>
      <c r="E338" s="73"/>
      <c r="F338" s="6"/>
      <c r="G338" s="6"/>
      <c r="H338" s="6"/>
    </row>
    <row r="339" spans="1:8" ht="12.75" customHeight="1">
      <c r="A339" s="6"/>
      <c r="D339" s="73"/>
      <c r="E339" s="73"/>
      <c r="F339" s="6"/>
      <c r="G339" s="6"/>
      <c r="H339" s="6"/>
    </row>
    <row r="340" spans="1:8" ht="12.75" customHeight="1">
      <c r="A340" s="6"/>
      <c r="D340" s="73"/>
      <c r="E340" s="73"/>
      <c r="F340" s="6"/>
      <c r="G340" s="6"/>
      <c r="H340" s="6"/>
    </row>
    <row r="341" spans="1:8" ht="12.75" customHeight="1">
      <c r="A341" s="6"/>
      <c r="D341" s="73"/>
      <c r="E341" s="73"/>
      <c r="F341" s="6"/>
      <c r="G341" s="6"/>
      <c r="H341" s="6"/>
    </row>
    <row r="342" spans="1:8" ht="12.75" customHeight="1">
      <c r="A342" s="6"/>
      <c r="D342" s="73"/>
      <c r="E342" s="73"/>
      <c r="F342" s="6"/>
      <c r="G342" s="6"/>
      <c r="H342" s="6"/>
    </row>
    <row r="343" spans="1:8" ht="12.75" customHeight="1">
      <c r="A343" s="6"/>
      <c r="D343" s="73"/>
      <c r="E343" s="73"/>
      <c r="F343" s="6"/>
      <c r="G343" s="6"/>
      <c r="H343" s="6"/>
    </row>
    <row r="344" spans="1:8" ht="12.75" customHeight="1">
      <c r="A344" s="6"/>
      <c r="D344" s="73"/>
      <c r="E344" s="73"/>
      <c r="F344" s="6"/>
      <c r="G344" s="6"/>
      <c r="H344" s="6"/>
    </row>
    <row r="345" spans="1:8" ht="12.75" customHeight="1">
      <c r="A345" s="6"/>
      <c r="D345" s="73"/>
      <c r="E345" s="73"/>
      <c r="F345" s="6"/>
      <c r="G345" s="6"/>
      <c r="H345" s="6"/>
    </row>
    <row r="346" spans="1:8" ht="12.75" customHeight="1">
      <c r="A346" s="6"/>
      <c r="D346" s="73"/>
      <c r="E346" s="73"/>
      <c r="F346" s="6"/>
      <c r="G346" s="6"/>
      <c r="H346" s="6"/>
    </row>
    <row r="347" spans="1:8" ht="12.75" customHeight="1">
      <c r="A347" s="6"/>
      <c r="D347" s="73"/>
      <c r="E347" s="73"/>
      <c r="F347" s="6"/>
      <c r="G347" s="6"/>
      <c r="H347" s="6"/>
    </row>
    <row r="348" spans="1:8" ht="12.75" customHeight="1">
      <c r="A348" s="6"/>
      <c r="D348" s="73"/>
      <c r="E348" s="73"/>
      <c r="F348" s="6"/>
      <c r="G348" s="6"/>
      <c r="H348" s="6"/>
    </row>
    <row r="349" spans="1:8" ht="12.75" customHeight="1">
      <c r="A349" s="6"/>
      <c r="D349" s="73"/>
      <c r="E349" s="73"/>
      <c r="F349" s="6"/>
      <c r="G349" s="6"/>
      <c r="H349" s="6"/>
    </row>
    <row r="350" spans="1:8" ht="12.75" customHeight="1">
      <c r="A350" s="6"/>
      <c r="D350" s="73"/>
      <c r="E350" s="73"/>
      <c r="F350" s="6"/>
      <c r="G350" s="6"/>
      <c r="H350" s="6"/>
    </row>
    <row r="351" spans="1:8" ht="12.75" customHeight="1">
      <c r="A351" s="6"/>
      <c r="D351" s="73"/>
      <c r="E351" s="73"/>
      <c r="F351" s="6"/>
      <c r="G351" s="6"/>
      <c r="H351" s="6"/>
    </row>
    <row r="352" spans="1:8" ht="12.75" customHeight="1">
      <c r="A352" s="6"/>
      <c r="D352" s="73"/>
      <c r="E352" s="73"/>
      <c r="F352" s="6"/>
      <c r="G352" s="6"/>
      <c r="H352" s="6"/>
    </row>
    <row r="353" spans="1:8" ht="12.75" customHeight="1">
      <c r="A353" s="6"/>
      <c r="D353" s="73"/>
      <c r="E353" s="73"/>
      <c r="F353" s="6"/>
      <c r="G353" s="6"/>
      <c r="H353" s="6"/>
    </row>
    <row r="354" spans="1:8" ht="12.75" customHeight="1">
      <c r="A354" s="6"/>
      <c r="D354" s="73"/>
      <c r="E354" s="73"/>
      <c r="F354" s="6"/>
      <c r="G354" s="6"/>
      <c r="H354" s="6"/>
    </row>
    <row r="355" spans="1:8" ht="12.75" customHeight="1">
      <c r="A355" s="6"/>
      <c r="D355" s="73"/>
      <c r="E355" s="73"/>
      <c r="F355" s="6"/>
      <c r="G355" s="6"/>
      <c r="H355" s="6"/>
    </row>
    <row r="356" spans="1:8" ht="12.75" customHeight="1">
      <c r="A356" s="6"/>
      <c r="D356" s="73"/>
      <c r="E356" s="73"/>
      <c r="F356" s="6"/>
      <c r="G356" s="6"/>
      <c r="H356" s="6"/>
    </row>
    <row r="357" spans="1:8" ht="12.75" customHeight="1">
      <c r="A357" s="6"/>
      <c r="D357" s="73"/>
      <c r="E357" s="73"/>
      <c r="F357" s="6"/>
      <c r="G357" s="6"/>
      <c r="H357" s="6"/>
    </row>
    <row r="358" spans="1:8" ht="12.75" customHeight="1">
      <c r="A358" s="6"/>
      <c r="D358" s="73"/>
      <c r="E358" s="73"/>
      <c r="F358" s="6"/>
      <c r="G358" s="6"/>
      <c r="H358" s="6"/>
    </row>
    <row r="359" spans="1:8" ht="12.75" customHeight="1">
      <c r="A359" s="6"/>
      <c r="D359" s="73"/>
      <c r="E359" s="73"/>
      <c r="F359" s="6"/>
      <c r="G359" s="6"/>
      <c r="H359" s="6"/>
    </row>
    <row r="360" spans="1:8" ht="12.75" customHeight="1">
      <c r="A360" s="6"/>
      <c r="D360" s="73"/>
      <c r="E360" s="73"/>
      <c r="F360" s="6"/>
      <c r="G360" s="6"/>
      <c r="H360" s="6"/>
    </row>
    <row r="361" spans="1:8" ht="12.75" customHeight="1">
      <c r="A361" s="6"/>
      <c r="D361" s="73"/>
      <c r="E361" s="73"/>
      <c r="F361" s="6"/>
      <c r="G361" s="6"/>
      <c r="H361" s="6"/>
    </row>
    <row r="362" spans="1:8" ht="12.75" customHeight="1">
      <c r="A362" s="6"/>
      <c r="D362" s="73"/>
      <c r="E362" s="73"/>
      <c r="F362" s="6"/>
      <c r="G362" s="6"/>
      <c r="H362" s="6"/>
    </row>
    <row r="363" spans="1:8" ht="12.75" customHeight="1">
      <c r="A363" s="6"/>
      <c r="D363" s="73"/>
      <c r="E363" s="73"/>
      <c r="F363" s="6"/>
      <c r="G363" s="6"/>
      <c r="H363" s="6"/>
    </row>
    <row r="364" spans="1:8" ht="12.75" customHeight="1">
      <c r="A364" s="6"/>
      <c r="D364" s="73"/>
      <c r="E364" s="73"/>
      <c r="F364" s="6"/>
      <c r="G364" s="6"/>
      <c r="H364" s="6"/>
    </row>
    <row r="365" spans="1:8" ht="12.75" customHeight="1">
      <c r="A365" s="6"/>
      <c r="D365" s="73"/>
      <c r="E365" s="73"/>
      <c r="F365" s="6"/>
      <c r="G365" s="6"/>
      <c r="H365" s="6"/>
    </row>
    <row r="366" spans="1:8" ht="12.75" customHeight="1">
      <c r="A366" s="6"/>
      <c r="D366" s="73"/>
      <c r="E366" s="73"/>
      <c r="F366" s="6"/>
      <c r="G366" s="6"/>
      <c r="H366" s="6"/>
    </row>
    <row r="367" spans="1:8" ht="12.75" customHeight="1">
      <c r="A367" s="6"/>
      <c r="D367" s="73"/>
      <c r="E367" s="73"/>
      <c r="F367" s="6"/>
      <c r="G367" s="6"/>
      <c r="H367" s="6"/>
    </row>
    <row r="368" spans="1:8" ht="12.75" customHeight="1">
      <c r="A368" s="6"/>
      <c r="D368" s="73"/>
      <c r="E368" s="73"/>
      <c r="F368" s="6"/>
      <c r="G368" s="6"/>
      <c r="H368" s="6"/>
    </row>
    <row r="369" spans="1:8" ht="12.75" customHeight="1">
      <c r="A369" s="6"/>
      <c r="D369" s="73"/>
      <c r="E369" s="73"/>
      <c r="F369" s="6"/>
      <c r="G369" s="6"/>
      <c r="H369" s="6"/>
    </row>
    <row r="370" spans="1:8" ht="12.75" customHeight="1">
      <c r="A370" s="6"/>
      <c r="D370" s="73"/>
      <c r="E370" s="73"/>
      <c r="F370" s="6"/>
      <c r="G370" s="6"/>
      <c r="H370" s="6"/>
    </row>
    <row r="371" spans="1:8" ht="12.75" customHeight="1">
      <c r="A371" s="6"/>
      <c r="D371" s="73"/>
      <c r="E371" s="73"/>
      <c r="F371" s="6"/>
      <c r="G371" s="6"/>
      <c r="H371" s="6"/>
    </row>
    <row r="372" spans="1:8" ht="12.75" customHeight="1">
      <c r="A372" s="6"/>
      <c r="D372" s="73"/>
      <c r="E372" s="73"/>
      <c r="F372" s="6"/>
      <c r="G372" s="6"/>
      <c r="H372" s="6"/>
    </row>
    <row r="373" spans="1:8" ht="12.75" customHeight="1">
      <c r="A373" s="6"/>
      <c r="D373" s="73"/>
      <c r="E373" s="73"/>
      <c r="F373" s="6"/>
      <c r="G373" s="6"/>
      <c r="H373" s="6"/>
    </row>
    <row r="374" spans="1:8" ht="12.75" customHeight="1">
      <c r="A374" s="6"/>
      <c r="D374" s="73"/>
      <c r="E374" s="73"/>
      <c r="F374" s="6"/>
      <c r="G374" s="6"/>
      <c r="H374" s="6"/>
    </row>
    <row r="375" spans="1:8" ht="12.75" customHeight="1">
      <c r="A375" s="6"/>
      <c r="D375" s="73"/>
      <c r="E375" s="73"/>
      <c r="F375" s="6"/>
      <c r="G375" s="6"/>
      <c r="H375" s="6"/>
    </row>
    <row r="376" spans="1:8" ht="12.75" customHeight="1">
      <c r="A376" s="6"/>
      <c r="D376" s="73"/>
      <c r="E376" s="73"/>
      <c r="F376" s="6"/>
      <c r="G376" s="6"/>
      <c r="H376" s="6"/>
    </row>
    <row r="377" spans="1:8" ht="12.75" customHeight="1">
      <c r="A377" s="6"/>
      <c r="D377" s="73"/>
      <c r="E377" s="73"/>
      <c r="F377" s="6"/>
      <c r="G377" s="6"/>
      <c r="H377" s="6"/>
    </row>
    <row r="378" spans="1:8" ht="12.75" customHeight="1">
      <c r="A378" s="6"/>
      <c r="D378" s="73"/>
      <c r="E378" s="73"/>
      <c r="F378" s="6"/>
      <c r="G378" s="6"/>
      <c r="H378" s="6"/>
    </row>
    <row r="379" spans="1:8" ht="12.75" customHeight="1">
      <c r="A379" s="6"/>
      <c r="D379" s="73"/>
      <c r="E379" s="73"/>
      <c r="F379" s="6"/>
      <c r="G379" s="6"/>
      <c r="H379" s="6"/>
    </row>
    <row r="380" spans="1:8" ht="12.75" customHeight="1">
      <c r="A380" s="6"/>
      <c r="D380" s="73"/>
      <c r="E380" s="73"/>
      <c r="F380" s="6"/>
      <c r="G380" s="6"/>
      <c r="H380" s="6"/>
    </row>
    <row r="381" spans="1:8" ht="12.75" customHeight="1">
      <c r="A381" s="6"/>
      <c r="D381" s="73"/>
      <c r="E381" s="73"/>
      <c r="F381" s="6"/>
      <c r="G381" s="6"/>
      <c r="H381" s="6"/>
    </row>
    <row r="382" spans="1:8" ht="12.75" customHeight="1">
      <c r="A382" s="6"/>
      <c r="D382" s="73"/>
      <c r="E382" s="73"/>
      <c r="F382" s="6"/>
      <c r="G382" s="6"/>
      <c r="H382" s="6"/>
    </row>
    <row r="383" spans="1:8" ht="12.75" customHeight="1">
      <c r="A383" s="6"/>
      <c r="D383" s="73"/>
      <c r="E383" s="73"/>
      <c r="F383" s="6"/>
      <c r="G383" s="6"/>
      <c r="H383" s="6"/>
    </row>
    <row r="384" spans="1:8" ht="12.75" customHeight="1">
      <c r="A384" s="6"/>
      <c r="D384" s="73"/>
      <c r="E384" s="73"/>
      <c r="F384" s="6"/>
      <c r="G384" s="6"/>
      <c r="H384" s="6"/>
    </row>
    <row r="385" spans="1:8" ht="12.75" customHeight="1">
      <c r="A385" s="6"/>
      <c r="D385" s="73"/>
      <c r="E385" s="73"/>
      <c r="F385" s="6"/>
      <c r="G385" s="6"/>
      <c r="H385" s="6"/>
    </row>
    <row r="386" spans="1:8" ht="12.75" customHeight="1">
      <c r="A386" s="6"/>
      <c r="D386" s="73"/>
      <c r="E386" s="73"/>
      <c r="F386" s="6"/>
      <c r="G386" s="6"/>
      <c r="H386" s="6"/>
    </row>
    <row r="387" spans="1:8" ht="12.75" customHeight="1">
      <c r="A387" s="6"/>
      <c r="D387" s="73"/>
      <c r="E387" s="73"/>
      <c r="F387" s="6"/>
      <c r="G387" s="6"/>
      <c r="H387" s="6"/>
    </row>
    <row r="388" spans="1:8" ht="12.75" customHeight="1">
      <c r="A388" s="6"/>
      <c r="D388" s="73"/>
      <c r="E388" s="73"/>
      <c r="F388" s="6"/>
      <c r="G388" s="6"/>
      <c r="H388" s="6"/>
    </row>
    <row r="389" spans="1:8" ht="12.75" customHeight="1">
      <c r="A389" s="6"/>
      <c r="D389" s="73"/>
      <c r="E389" s="73"/>
      <c r="F389" s="6"/>
      <c r="G389" s="6"/>
      <c r="H389" s="6"/>
    </row>
    <row r="390" spans="1:8" ht="12.75" customHeight="1">
      <c r="A390" s="6"/>
      <c r="D390" s="73"/>
      <c r="E390" s="73"/>
      <c r="F390" s="6"/>
      <c r="G390" s="6"/>
      <c r="H390" s="6"/>
    </row>
    <row r="391" spans="1:8" ht="12.75" customHeight="1">
      <c r="A391" s="6"/>
      <c r="D391" s="73"/>
      <c r="E391" s="73"/>
      <c r="F391" s="6"/>
      <c r="G391" s="6"/>
      <c r="H391" s="6"/>
    </row>
    <row r="392" spans="1:8" ht="12.75" customHeight="1">
      <c r="A392" s="6"/>
      <c r="D392" s="73"/>
      <c r="E392" s="73"/>
      <c r="F392" s="6"/>
      <c r="G392" s="6"/>
      <c r="H392" s="6"/>
    </row>
    <row r="393" spans="1:8" ht="12.75" customHeight="1">
      <c r="A393" s="6"/>
      <c r="D393" s="73"/>
      <c r="E393" s="73"/>
      <c r="F393" s="6"/>
      <c r="G393" s="6"/>
      <c r="H393" s="6"/>
    </row>
    <row r="394" spans="1:8" ht="12.75" customHeight="1">
      <c r="A394" s="6"/>
      <c r="D394" s="73"/>
      <c r="E394" s="73"/>
      <c r="F394" s="6"/>
      <c r="G394" s="6"/>
      <c r="H394" s="6"/>
    </row>
    <row r="395" spans="1:8" ht="12.75" customHeight="1">
      <c r="A395" s="6"/>
      <c r="D395" s="73"/>
      <c r="E395" s="73"/>
      <c r="F395" s="6"/>
      <c r="G395" s="6"/>
      <c r="H395" s="6"/>
    </row>
    <row r="396" spans="1:8" ht="12.75" customHeight="1">
      <c r="A396" s="6"/>
      <c r="D396" s="73"/>
      <c r="E396" s="73"/>
      <c r="F396" s="6"/>
      <c r="G396" s="6"/>
      <c r="H396" s="6"/>
    </row>
    <row r="397" spans="1:8" ht="12.75" customHeight="1">
      <c r="A397" s="6"/>
      <c r="D397" s="73"/>
      <c r="E397" s="73"/>
      <c r="F397" s="6"/>
      <c r="G397" s="6"/>
      <c r="H397" s="6"/>
    </row>
    <row r="398" spans="1:8" ht="12.75" customHeight="1">
      <c r="A398" s="6"/>
      <c r="D398" s="73"/>
      <c r="E398" s="73"/>
      <c r="F398" s="6"/>
      <c r="G398" s="6"/>
      <c r="H398" s="6"/>
    </row>
    <row r="399" spans="1:8" ht="12.75" customHeight="1">
      <c r="A399" s="6"/>
      <c r="D399" s="73"/>
      <c r="E399" s="73"/>
      <c r="F399" s="6"/>
      <c r="G399" s="6"/>
      <c r="H399" s="6"/>
    </row>
    <row r="400" spans="1:8" ht="12.75" customHeight="1">
      <c r="A400" s="6"/>
      <c r="D400" s="73"/>
      <c r="E400" s="73"/>
      <c r="F400" s="6"/>
      <c r="G400" s="6"/>
      <c r="H400" s="6"/>
    </row>
    <row r="401" spans="1:8" ht="12.75" customHeight="1">
      <c r="A401" s="6"/>
      <c r="D401" s="73"/>
      <c r="E401" s="73"/>
      <c r="F401" s="6"/>
      <c r="G401" s="6"/>
      <c r="H401" s="6"/>
    </row>
    <row r="402" spans="1:8" ht="12.75" customHeight="1">
      <c r="A402" s="6"/>
      <c r="D402" s="73"/>
      <c r="E402" s="73"/>
      <c r="F402" s="6"/>
      <c r="G402" s="6"/>
      <c r="H402" s="6"/>
    </row>
    <row r="403" spans="1:8" ht="12.75" customHeight="1">
      <c r="A403" s="6"/>
      <c r="D403" s="73"/>
      <c r="E403" s="73"/>
      <c r="F403" s="6"/>
      <c r="G403" s="6"/>
      <c r="H403" s="6"/>
    </row>
    <row r="404" spans="1:8" ht="12.75" customHeight="1">
      <c r="A404" s="6"/>
      <c r="D404" s="73"/>
      <c r="E404" s="73"/>
      <c r="F404" s="6"/>
      <c r="G404" s="6"/>
      <c r="H404" s="6"/>
    </row>
    <row r="405" spans="1:8" ht="12.75" customHeight="1">
      <c r="A405" s="6"/>
      <c r="D405" s="73"/>
      <c r="E405" s="73"/>
      <c r="F405" s="6"/>
      <c r="G405" s="6"/>
      <c r="H405" s="6"/>
    </row>
    <row r="406" spans="1:8" ht="12.75" customHeight="1">
      <c r="A406" s="6"/>
      <c r="D406" s="73"/>
      <c r="E406" s="73"/>
      <c r="F406" s="6"/>
      <c r="G406" s="6"/>
      <c r="H406" s="6"/>
    </row>
    <row r="407" spans="1:8" ht="12.75" customHeight="1">
      <c r="A407" s="6"/>
      <c r="D407" s="73"/>
      <c r="E407" s="73"/>
      <c r="F407" s="6"/>
      <c r="G407" s="6"/>
      <c r="H407" s="6"/>
    </row>
    <row r="408" spans="1:8" ht="12.75" customHeight="1">
      <c r="A408" s="6"/>
      <c r="D408" s="73"/>
      <c r="E408" s="73"/>
      <c r="F408" s="6"/>
      <c r="G408" s="6"/>
      <c r="H408" s="6"/>
    </row>
    <row r="409" spans="1:8" ht="12.75" customHeight="1">
      <c r="A409" s="6"/>
      <c r="D409" s="73"/>
      <c r="E409" s="73"/>
      <c r="F409" s="6"/>
      <c r="G409" s="6"/>
      <c r="H409" s="6"/>
    </row>
    <row r="410" spans="1:8" ht="12.75" customHeight="1">
      <c r="A410" s="6"/>
      <c r="D410" s="73"/>
      <c r="E410" s="73"/>
      <c r="F410" s="6"/>
      <c r="G410" s="6"/>
      <c r="H410" s="6"/>
    </row>
    <row r="411" spans="1:8" ht="12.75" customHeight="1">
      <c r="A411" s="6"/>
      <c r="D411" s="73"/>
      <c r="E411" s="73"/>
      <c r="F411" s="6"/>
      <c r="G411" s="6"/>
      <c r="H411" s="6"/>
    </row>
    <row r="412" spans="1:8" ht="12.75" customHeight="1">
      <c r="A412" s="6"/>
      <c r="D412" s="73"/>
      <c r="E412" s="73"/>
      <c r="F412" s="6"/>
      <c r="G412" s="6"/>
      <c r="H412" s="6"/>
    </row>
    <row r="413" spans="1:8" ht="12.75" customHeight="1">
      <c r="A413" s="6"/>
      <c r="D413" s="73"/>
      <c r="E413" s="73"/>
      <c r="F413" s="6"/>
      <c r="G413" s="6"/>
      <c r="H413" s="6"/>
    </row>
    <row r="414" spans="1:8" ht="12.75" customHeight="1">
      <c r="A414" s="6"/>
      <c r="D414" s="73"/>
      <c r="E414" s="73"/>
      <c r="F414" s="6"/>
      <c r="G414" s="6"/>
      <c r="H414" s="6"/>
    </row>
    <row r="415" spans="1:8" ht="12.75" customHeight="1">
      <c r="A415" s="6"/>
      <c r="D415" s="73"/>
      <c r="E415" s="73"/>
      <c r="F415" s="6"/>
      <c r="G415" s="6"/>
      <c r="H415" s="6"/>
    </row>
    <row r="416" spans="1:8" ht="12.75" customHeight="1">
      <c r="A416" s="6"/>
      <c r="D416" s="73"/>
      <c r="E416" s="73"/>
      <c r="F416" s="6"/>
      <c r="G416" s="6"/>
      <c r="H416" s="6"/>
    </row>
    <row r="417" spans="1:8" ht="12.75" customHeight="1">
      <c r="A417" s="6"/>
      <c r="D417" s="73"/>
      <c r="E417" s="73"/>
      <c r="F417" s="6"/>
      <c r="G417" s="6"/>
      <c r="H417" s="6"/>
    </row>
    <row r="418" spans="1:8" ht="12.75" customHeight="1">
      <c r="A418" s="6"/>
      <c r="D418" s="73"/>
      <c r="E418" s="73"/>
      <c r="F418" s="6"/>
      <c r="G418" s="6"/>
      <c r="H418" s="6"/>
    </row>
    <row r="419" spans="1:8" ht="12.75" customHeight="1">
      <c r="A419" s="6"/>
      <c r="D419" s="73"/>
      <c r="E419" s="73"/>
      <c r="F419" s="6"/>
      <c r="G419" s="6"/>
      <c r="H419" s="6"/>
    </row>
    <row r="420" spans="1:8" ht="12.75" customHeight="1">
      <c r="A420" s="6"/>
      <c r="D420" s="73"/>
      <c r="E420" s="73"/>
      <c r="F420" s="6"/>
      <c r="G420" s="6"/>
      <c r="H420" s="6"/>
    </row>
    <row r="421" spans="1:8" ht="12.75" customHeight="1">
      <c r="A421" s="6"/>
      <c r="D421" s="73"/>
      <c r="E421" s="73"/>
      <c r="F421" s="6"/>
      <c r="G421" s="6"/>
      <c r="H421" s="6"/>
    </row>
    <row r="422" spans="1:8" ht="12.75" customHeight="1">
      <c r="A422" s="6"/>
      <c r="D422" s="73"/>
      <c r="E422" s="73"/>
      <c r="F422" s="6"/>
      <c r="G422" s="6"/>
      <c r="H422" s="6"/>
    </row>
    <row r="423" spans="1:8" ht="12.75" customHeight="1">
      <c r="A423" s="6"/>
      <c r="D423" s="73"/>
      <c r="E423" s="73"/>
      <c r="F423" s="6"/>
      <c r="G423" s="6"/>
      <c r="H423" s="6"/>
    </row>
    <row r="424" spans="1:8" ht="12.75" customHeight="1">
      <c r="A424" s="6"/>
      <c r="D424" s="73"/>
      <c r="E424" s="73"/>
      <c r="F424" s="6"/>
      <c r="G424" s="6"/>
      <c r="H424" s="6"/>
    </row>
    <row r="425" spans="1:8" ht="12.75" customHeight="1">
      <c r="A425" s="6"/>
      <c r="D425" s="73"/>
      <c r="E425" s="73"/>
      <c r="F425" s="6"/>
      <c r="G425" s="6"/>
      <c r="H425" s="6"/>
    </row>
    <row r="426" spans="1:8" ht="12.75" customHeight="1">
      <c r="A426" s="6"/>
      <c r="D426" s="73"/>
      <c r="E426" s="73"/>
      <c r="F426" s="6"/>
      <c r="G426" s="6"/>
      <c r="H426" s="6"/>
    </row>
    <row r="427" spans="1:8" ht="12.75" customHeight="1">
      <c r="A427" s="6"/>
      <c r="D427" s="73"/>
      <c r="E427" s="73"/>
      <c r="F427" s="6"/>
      <c r="G427" s="6"/>
      <c r="H427" s="6"/>
    </row>
    <row r="428" spans="1:8" ht="12.75" customHeight="1">
      <c r="A428" s="6"/>
      <c r="D428" s="73"/>
      <c r="E428" s="73"/>
      <c r="F428" s="6"/>
      <c r="G428" s="6"/>
      <c r="H428" s="6"/>
    </row>
    <row r="429" spans="1:8" ht="12.75" customHeight="1">
      <c r="A429" s="6"/>
      <c r="D429" s="73"/>
      <c r="E429" s="73"/>
      <c r="F429" s="6"/>
      <c r="G429" s="6"/>
      <c r="H429" s="6"/>
    </row>
    <row r="430" spans="1:8" ht="12.75" customHeight="1">
      <c r="A430" s="6"/>
      <c r="D430" s="73"/>
      <c r="E430" s="73"/>
      <c r="F430" s="6"/>
      <c r="G430" s="6"/>
      <c r="H430" s="6"/>
    </row>
    <row r="431" spans="1:8" ht="12.75" customHeight="1">
      <c r="A431" s="6"/>
      <c r="D431" s="73"/>
      <c r="E431" s="73"/>
      <c r="F431" s="6"/>
      <c r="G431" s="6"/>
      <c r="H431" s="6"/>
    </row>
    <row r="432" spans="1:8" ht="12.75" customHeight="1">
      <c r="A432" s="6"/>
      <c r="D432" s="73"/>
      <c r="E432" s="73"/>
      <c r="F432" s="6"/>
      <c r="G432" s="6"/>
      <c r="H432" s="6"/>
    </row>
    <row r="433" spans="1:8" ht="12.75" customHeight="1">
      <c r="A433" s="6"/>
      <c r="D433" s="73"/>
      <c r="E433" s="73"/>
      <c r="F433" s="6"/>
      <c r="G433" s="6"/>
      <c r="H433" s="6"/>
    </row>
    <row r="434" spans="1:8" ht="12.75" customHeight="1">
      <c r="A434" s="6"/>
      <c r="D434" s="73"/>
      <c r="E434" s="73"/>
      <c r="F434" s="6"/>
      <c r="G434" s="6"/>
      <c r="H434" s="6"/>
    </row>
    <row r="435" spans="1:8" ht="12.75" customHeight="1">
      <c r="A435" s="6"/>
      <c r="D435" s="73"/>
      <c r="E435" s="73"/>
      <c r="F435" s="6"/>
      <c r="G435" s="6"/>
      <c r="H435" s="6"/>
    </row>
    <row r="436" spans="1:8" ht="12.75" customHeight="1">
      <c r="A436" s="6"/>
      <c r="D436" s="73"/>
      <c r="E436" s="73"/>
      <c r="F436" s="6"/>
      <c r="G436" s="6"/>
      <c r="H436" s="6"/>
    </row>
    <row r="437" spans="1:8" ht="12.75" customHeight="1">
      <c r="A437" s="6"/>
      <c r="D437" s="73"/>
      <c r="E437" s="73"/>
      <c r="F437" s="6"/>
      <c r="G437" s="6"/>
      <c r="H437" s="6"/>
    </row>
    <row r="438" spans="1:8" ht="12.75" customHeight="1">
      <c r="A438" s="6"/>
      <c r="D438" s="73"/>
      <c r="E438" s="73"/>
      <c r="F438" s="6"/>
      <c r="G438" s="6"/>
      <c r="H438" s="6"/>
    </row>
    <row r="439" spans="1:8" ht="12.75" customHeight="1">
      <c r="A439" s="6"/>
      <c r="D439" s="73"/>
      <c r="E439" s="73"/>
      <c r="F439" s="6"/>
      <c r="G439" s="6"/>
      <c r="H439" s="6"/>
    </row>
    <row r="440" spans="1:8" ht="12.75" customHeight="1">
      <c r="A440" s="6"/>
      <c r="D440" s="73"/>
      <c r="E440" s="73"/>
      <c r="F440" s="6"/>
      <c r="G440" s="6"/>
      <c r="H440" s="6"/>
    </row>
    <row r="441" spans="1:8" ht="12.75" customHeight="1">
      <c r="A441" s="6"/>
      <c r="D441" s="73"/>
      <c r="E441" s="73"/>
      <c r="F441" s="6"/>
      <c r="G441" s="6"/>
      <c r="H441" s="6"/>
    </row>
    <row r="442" spans="1:8" ht="12.75" customHeight="1">
      <c r="A442" s="6"/>
      <c r="D442" s="73"/>
      <c r="E442" s="73"/>
      <c r="F442" s="6"/>
      <c r="G442" s="6"/>
      <c r="H442" s="6"/>
    </row>
    <row r="443" spans="1:8" ht="12.75" customHeight="1">
      <c r="A443" s="6"/>
      <c r="D443" s="73"/>
      <c r="E443" s="73"/>
      <c r="F443" s="6"/>
      <c r="G443" s="6"/>
      <c r="H443" s="6"/>
    </row>
    <row r="444" spans="1:8" ht="12.75" customHeight="1">
      <c r="A444" s="6"/>
      <c r="D444" s="73"/>
      <c r="E444" s="73"/>
      <c r="F444" s="6"/>
      <c r="G444" s="6"/>
      <c r="H444" s="6"/>
    </row>
    <row r="445" spans="1:8" ht="12.75" customHeight="1">
      <c r="A445" s="6"/>
      <c r="D445" s="73"/>
      <c r="E445" s="73"/>
      <c r="F445" s="6"/>
      <c r="G445" s="6"/>
      <c r="H445" s="6"/>
    </row>
    <row r="446" spans="1:8" ht="12.75" customHeight="1">
      <c r="A446" s="6"/>
      <c r="D446" s="73"/>
      <c r="E446" s="73"/>
      <c r="F446" s="6"/>
      <c r="G446" s="6"/>
      <c r="H446" s="6"/>
    </row>
    <row r="447" spans="1:8" ht="12.75" customHeight="1">
      <c r="A447" s="6"/>
      <c r="D447" s="73"/>
      <c r="E447" s="73"/>
      <c r="F447" s="6"/>
      <c r="G447" s="6"/>
      <c r="H447" s="6"/>
    </row>
    <row r="448" spans="1:8" ht="12.75" customHeight="1">
      <c r="A448" s="6"/>
      <c r="D448" s="73"/>
      <c r="E448" s="73"/>
      <c r="F448" s="6"/>
      <c r="G448" s="6"/>
      <c r="H448" s="6"/>
    </row>
    <row r="449" spans="1:8" ht="12.75" customHeight="1">
      <c r="A449" s="6"/>
      <c r="D449" s="73"/>
      <c r="E449" s="73"/>
      <c r="F449" s="6"/>
      <c r="G449" s="6"/>
      <c r="H449" s="6"/>
    </row>
    <row r="450" spans="1:8" ht="12.75" customHeight="1">
      <c r="A450" s="6"/>
      <c r="D450" s="73"/>
      <c r="E450" s="73"/>
      <c r="F450" s="6"/>
      <c r="G450" s="6"/>
      <c r="H450" s="6"/>
    </row>
    <row r="451" spans="1:8" ht="12.75" customHeight="1">
      <c r="A451" s="6"/>
      <c r="D451" s="73"/>
      <c r="E451" s="73"/>
      <c r="F451" s="6"/>
      <c r="G451" s="6"/>
      <c r="H451" s="6"/>
    </row>
    <row r="452" spans="1:8" ht="12.75" customHeight="1">
      <c r="A452" s="6"/>
      <c r="D452" s="73"/>
      <c r="E452" s="73"/>
      <c r="F452" s="6"/>
      <c r="G452" s="6"/>
      <c r="H452" s="6"/>
    </row>
    <row r="453" spans="1:8" ht="12.75" customHeight="1">
      <c r="A453" s="6"/>
      <c r="D453" s="73"/>
      <c r="E453" s="73"/>
      <c r="F453" s="6"/>
      <c r="G453" s="6"/>
      <c r="H453" s="6"/>
    </row>
    <row r="454" spans="1:8" ht="12.75" customHeight="1">
      <c r="A454" s="6"/>
      <c r="D454" s="73"/>
      <c r="E454" s="73"/>
      <c r="F454" s="6"/>
      <c r="G454" s="6"/>
      <c r="H454" s="6"/>
    </row>
    <row r="455" spans="1:8" ht="12.75" customHeight="1">
      <c r="A455" s="6"/>
      <c r="D455" s="73"/>
      <c r="E455" s="73"/>
      <c r="F455" s="6"/>
      <c r="G455" s="6"/>
      <c r="H455" s="6"/>
    </row>
    <row r="456" spans="1:8" ht="12.75" customHeight="1">
      <c r="A456" s="6"/>
      <c r="D456" s="73"/>
      <c r="E456" s="73"/>
      <c r="F456" s="6"/>
      <c r="G456" s="6"/>
      <c r="H456" s="6"/>
    </row>
    <row r="457" spans="1:8" ht="12.75" customHeight="1">
      <c r="A457" s="6"/>
      <c r="D457" s="73"/>
      <c r="E457" s="73"/>
      <c r="F457" s="6"/>
      <c r="G457" s="6"/>
      <c r="H457" s="6"/>
    </row>
    <row r="458" spans="1:8" ht="12.75" customHeight="1">
      <c r="A458" s="6"/>
      <c r="D458" s="73"/>
      <c r="E458" s="73"/>
      <c r="F458" s="6"/>
      <c r="G458" s="6"/>
      <c r="H458" s="6"/>
    </row>
    <row r="459" spans="1:8" ht="12.75" customHeight="1">
      <c r="A459" s="6"/>
      <c r="D459" s="73"/>
      <c r="E459" s="73"/>
      <c r="F459" s="6"/>
      <c r="G459" s="6"/>
      <c r="H459" s="6"/>
    </row>
    <row r="460" spans="1:8" ht="12.75" customHeight="1">
      <c r="A460" s="6"/>
      <c r="D460" s="73"/>
      <c r="E460" s="73"/>
      <c r="F460" s="6"/>
      <c r="G460" s="6"/>
      <c r="H460" s="6"/>
    </row>
    <row r="461" spans="1:8" ht="12.75" customHeight="1">
      <c r="A461" s="6"/>
      <c r="D461" s="73"/>
      <c r="E461" s="73"/>
      <c r="F461" s="6"/>
      <c r="G461" s="6"/>
      <c r="H461" s="6"/>
    </row>
    <row r="462" spans="1:8" ht="12.75" customHeight="1">
      <c r="A462" s="6"/>
      <c r="D462" s="73"/>
      <c r="E462" s="73"/>
      <c r="F462" s="6"/>
      <c r="G462" s="6"/>
      <c r="H462" s="6"/>
    </row>
    <row r="463" spans="1:8" ht="12.75" customHeight="1">
      <c r="A463" s="6"/>
      <c r="D463" s="73"/>
      <c r="E463" s="73"/>
      <c r="F463" s="6"/>
      <c r="G463" s="6"/>
      <c r="H463" s="6"/>
    </row>
    <row r="464" spans="1:8" ht="12.75" customHeight="1">
      <c r="A464" s="6"/>
      <c r="D464" s="73"/>
      <c r="E464" s="73"/>
      <c r="F464" s="6"/>
      <c r="G464" s="6"/>
      <c r="H464" s="6"/>
    </row>
    <row r="465" spans="1:8" ht="12.75" customHeight="1">
      <c r="A465" s="6"/>
      <c r="D465" s="73"/>
      <c r="E465" s="73"/>
      <c r="F465" s="6"/>
      <c r="G465" s="6"/>
      <c r="H465" s="6"/>
    </row>
    <row r="466" spans="1:8" ht="12.75" customHeight="1">
      <c r="A466" s="6"/>
      <c r="D466" s="73"/>
      <c r="E466" s="73"/>
      <c r="F466" s="6"/>
      <c r="G466" s="6"/>
      <c r="H466" s="6"/>
    </row>
    <row r="467" spans="1:8" ht="12.75" customHeight="1">
      <c r="A467" s="6"/>
      <c r="D467" s="73"/>
      <c r="E467" s="73"/>
      <c r="F467" s="6"/>
      <c r="G467" s="6"/>
      <c r="H467" s="6"/>
    </row>
    <row r="468" spans="1:8" ht="12.75" customHeight="1">
      <c r="A468" s="6"/>
      <c r="D468" s="73"/>
      <c r="E468" s="73"/>
      <c r="F468" s="6"/>
      <c r="G468" s="6"/>
      <c r="H468" s="6"/>
    </row>
    <row r="469" spans="1:8" ht="12.75" customHeight="1">
      <c r="A469" s="6"/>
      <c r="D469" s="73"/>
      <c r="E469" s="73"/>
      <c r="F469" s="6"/>
      <c r="G469" s="6"/>
      <c r="H469" s="6"/>
    </row>
    <row r="470" spans="1:8" ht="12.75" customHeight="1">
      <c r="A470" s="6"/>
      <c r="D470" s="73"/>
      <c r="E470" s="73"/>
      <c r="F470" s="6"/>
      <c r="G470" s="6"/>
      <c r="H470" s="6"/>
    </row>
    <row r="471" spans="1:8" ht="12.75" customHeight="1">
      <c r="A471" s="6"/>
      <c r="D471" s="73"/>
      <c r="E471" s="73"/>
      <c r="F471" s="6"/>
      <c r="G471" s="6"/>
      <c r="H471" s="6"/>
    </row>
    <row r="472" spans="1:8" ht="12.75" customHeight="1">
      <c r="A472" s="6"/>
      <c r="D472" s="73"/>
      <c r="E472" s="73"/>
      <c r="F472" s="6"/>
      <c r="G472" s="6"/>
      <c r="H472" s="6"/>
    </row>
    <row r="473" spans="1:8" ht="12.75" customHeight="1">
      <c r="A473" s="6"/>
      <c r="D473" s="73"/>
      <c r="E473" s="73"/>
      <c r="F473" s="6"/>
      <c r="G473" s="6"/>
      <c r="H473" s="6"/>
    </row>
    <row r="474" spans="1:8" ht="12.75" customHeight="1">
      <c r="A474" s="6"/>
      <c r="D474" s="73"/>
      <c r="E474" s="73"/>
      <c r="F474" s="6"/>
      <c r="G474" s="6"/>
      <c r="H474" s="6"/>
    </row>
    <row r="475" spans="1:8" ht="12.75" customHeight="1">
      <c r="A475" s="6"/>
      <c r="D475" s="73"/>
      <c r="E475" s="73"/>
      <c r="F475" s="6"/>
      <c r="G475" s="6"/>
      <c r="H475" s="6"/>
    </row>
    <row r="476" spans="1:8" ht="12.75" customHeight="1">
      <c r="A476" s="6"/>
      <c r="D476" s="73"/>
      <c r="E476" s="73"/>
      <c r="F476" s="6"/>
      <c r="G476" s="6"/>
      <c r="H476" s="6"/>
    </row>
    <row r="477" spans="1:8" ht="12.75" customHeight="1">
      <c r="A477" s="6"/>
      <c r="D477" s="73"/>
      <c r="E477" s="73"/>
      <c r="F477" s="6"/>
      <c r="G477" s="6"/>
      <c r="H477" s="6"/>
    </row>
    <row r="478" spans="1:8" ht="12.75" customHeight="1">
      <c r="A478" s="6"/>
      <c r="D478" s="73"/>
      <c r="E478" s="73"/>
      <c r="F478" s="6"/>
      <c r="G478" s="6"/>
      <c r="H478" s="6"/>
    </row>
    <row r="479" spans="1:8" ht="12.75" customHeight="1">
      <c r="A479" s="6"/>
      <c r="D479" s="73"/>
      <c r="E479" s="73"/>
      <c r="F479" s="6"/>
      <c r="G479" s="6"/>
      <c r="H479" s="6"/>
    </row>
    <row r="480" spans="1:8" ht="12.75" customHeight="1">
      <c r="A480" s="6"/>
      <c r="D480" s="73"/>
      <c r="E480" s="73"/>
      <c r="F480" s="6"/>
      <c r="G480" s="6"/>
      <c r="H480" s="6"/>
    </row>
    <row r="481" spans="1:8" ht="12.75" customHeight="1">
      <c r="A481" s="6"/>
      <c r="D481" s="73"/>
      <c r="E481" s="73"/>
      <c r="F481" s="6"/>
      <c r="G481" s="6"/>
      <c r="H481" s="6"/>
    </row>
    <row r="482" spans="1:8" ht="12.75" customHeight="1">
      <c r="A482" s="6"/>
      <c r="D482" s="73"/>
      <c r="E482" s="73"/>
      <c r="F482" s="6"/>
      <c r="G482" s="6"/>
      <c r="H482" s="6"/>
    </row>
    <row r="483" spans="1:8" ht="12.75" customHeight="1">
      <c r="A483" s="6"/>
      <c r="D483" s="73"/>
      <c r="E483" s="73"/>
      <c r="F483" s="6"/>
      <c r="G483" s="6"/>
      <c r="H483" s="6"/>
    </row>
    <row r="484" spans="1:8" ht="12.75" customHeight="1">
      <c r="A484" s="6"/>
      <c r="D484" s="73"/>
      <c r="E484" s="73"/>
      <c r="F484" s="6"/>
      <c r="G484" s="6"/>
      <c r="H484" s="6"/>
    </row>
    <row r="485" spans="1:8" ht="12.75" customHeight="1">
      <c r="A485" s="6"/>
      <c r="D485" s="73"/>
      <c r="E485" s="73"/>
      <c r="F485" s="6"/>
      <c r="G485" s="6"/>
      <c r="H485" s="6"/>
    </row>
    <row r="486" spans="1:8" ht="12.75" customHeight="1">
      <c r="A486" s="6"/>
      <c r="D486" s="73"/>
      <c r="E486" s="73"/>
      <c r="F486" s="6"/>
      <c r="G486" s="6"/>
      <c r="H486" s="6"/>
    </row>
    <row r="487" spans="1:8" ht="12.75" customHeight="1">
      <c r="A487" s="6"/>
      <c r="D487" s="73"/>
      <c r="E487" s="73"/>
      <c r="F487" s="6"/>
      <c r="G487" s="6"/>
      <c r="H487" s="6"/>
    </row>
    <row r="488" spans="1:8" ht="12.75" customHeight="1">
      <c r="A488" s="6"/>
      <c r="D488" s="73"/>
      <c r="E488" s="73"/>
      <c r="F488" s="6"/>
      <c r="G488" s="6"/>
      <c r="H488" s="6"/>
    </row>
    <row r="489" spans="1:8" ht="12.75" customHeight="1">
      <c r="A489" s="6"/>
      <c r="D489" s="73"/>
      <c r="E489" s="73"/>
      <c r="F489" s="6"/>
      <c r="G489" s="6"/>
      <c r="H489" s="6"/>
    </row>
    <row r="490" spans="1:8" ht="12.75" customHeight="1">
      <c r="A490" s="6"/>
      <c r="D490" s="73"/>
      <c r="E490" s="73"/>
      <c r="F490" s="6"/>
      <c r="G490" s="6"/>
      <c r="H490" s="6"/>
    </row>
    <row r="491" spans="1:8" ht="12.75" customHeight="1">
      <c r="A491" s="6"/>
      <c r="D491" s="73"/>
      <c r="E491" s="73"/>
      <c r="F491" s="6"/>
      <c r="G491" s="6"/>
      <c r="H491" s="6"/>
    </row>
    <row r="492" spans="1:8" ht="12.75" customHeight="1">
      <c r="A492" s="6"/>
      <c r="D492" s="73"/>
      <c r="E492" s="73"/>
      <c r="F492" s="6"/>
      <c r="G492" s="6"/>
      <c r="H492" s="6"/>
    </row>
    <row r="493" spans="1:8" ht="12.75" customHeight="1">
      <c r="A493" s="6"/>
      <c r="D493" s="73"/>
      <c r="E493" s="73"/>
      <c r="F493" s="6"/>
      <c r="G493" s="6"/>
      <c r="H493" s="6"/>
    </row>
    <row r="494" spans="1:8" ht="12.75" customHeight="1">
      <c r="A494" s="6"/>
      <c r="D494" s="73"/>
      <c r="E494" s="73"/>
      <c r="F494" s="6"/>
      <c r="G494" s="6"/>
      <c r="H494" s="6"/>
    </row>
    <row r="495" spans="1:8" ht="12.75" customHeight="1">
      <c r="A495" s="6"/>
      <c r="D495" s="73"/>
      <c r="E495" s="73"/>
      <c r="F495" s="6"/>
      <c r="G495" s="6"/>
      <c r="H495" s="6"/>
    </row>
    <row r="496" spans="1:8" ht="12.75" customHeight="1">
      <c r="A496" s="6"/>
      <c r="D496" s="73"/>
      <c r="E496" s="73"/>
      <c r="F496" s="6"/>
      <c r="G496" s="6"/>
      <c r="H496" s="6"/>
    </row>
    <row r="497" spans="1:8" ht="12.75" customHeight="1">
      <c r="A497" s="6"/>
      <c r="D497" s="73"/>
      <c r="E497" s="73"/>
      <c r="F497" s="6"/>
      <c r="G497" s="6"/>
      <c r="H497" s="6"/>
    </row>
    <row r="498" spans="1:8" ht="12.75" customHeight="1">
      <c r="A498" s="6"/>
      <c r="D498" s="73"/>
      <c r="E498" s="73"/>
      <c r="F498" s="6"/>
      <c r="G498" s="6"/>
      <c r="H498" s="6"/>
    </row>
    <row r="499" spans="1:8" ht="12.75" customHeight="1">
      <c r="A499" s="6"/>
      <c r="D499" s="73"/>
      <c r="E499" s="73"/>
      <c r="F499" s="6"/>
      <c r="G499" s="6"/>
      <c r="H499" s="6"/>
    </row>
    <row r="500" spans="1:8" ht="12.75" customHeight="1">
      <c r="A500" s="6"/>
      <c r="D500" s="73"/>
      <c r="E500" s="73"/>
      <c r="F500" s="6"/>
      <c r="G500" s="6"/>
      <c r="H500" s="6"/>
    </row>
    <row r="501" spans="1:8" ht="12.75" customHeight="1">
      <c r="A501" s="6"/>
      <c r="D501" s="73"/>
      <c r="E501" s="73"/>
      <c r="F501" s="6"/>
      <c r="G501" s="6"/>
      <c r="H501" s="6"/>
    </row>
    <row r="502" spans="1:8" ht="12.75" customHeight="1">
      <c r="A502" s="6"/>
      <c r="D502" s="73"/>
      <c r="E502" s="73"/>
      <c r="F502" s="6"/>
      <c r="G502" s="6"/>
      <c r="H502" s="6"/>
    </row>
    <row r="503" spans="1:8" ht="12.75" customHeight="1">
      <c r="A503" s="6"/>
      <c r="D503" s="73"/>
      <c r="E503" s="73"/>
      <c r="F503" s="6"/>
      <c r="G503" s="6"/>
      <c r="H503" s="6"/>
    </row>
    <row r="504" spans="1:8" ht="12.75" customHeight="1">
      <c r="A504" s="6"/>
      <c r="D504" s="73"/>
      <c r="E504" s="73"/>
      <c r="F504" s="6"/>
      <c r="G504" s="6"/>
      <c r="H504" s="6"/>
    </row>
    <row r="505" spans="1:8" ht="12.75" customHeight="1">
      <c r="A505" s="6"/>
      <c r="D505" s="73"/>
      <c r="E505" s="73"/>
      <c r="F505" s="6"/>
      <c r="G505" s="6"/>
      <c r="H505" s="6"/>
    </row>
    <row r="506" spans="1:8" ht="12.75" customHeight="1">
      <c r="A506" s="6"/>
      <c r="D506" s="73"/>
      <c r="E506" s="73"/>
      <c r="F506" s="6"/>
      <c r="G506" s="6"/>
      <c r="H506" s="6"/>
    </row>
    <row r="507" spans="1:8" ht="12.75" customHeight="1">
      <c r="A507" s="6"/>
      <c r="D507" s="73"/>
      <c r="E507" s="73"/>
      <c r="F507" s="6"/>
      <c r="G507" s="6"/>
      <c r="H507" s="6"/>
    </row>
    <row r="508" spans="1:8" ht="12.75" customHeight="1">
      <c r="A508" s="6"/>
      <c r="D508" s="73"/>
      <c r="E508" s="73"/>
      <c r="F508" s="6"/>
      <c r="G508" s="6"/>
      <c r="H508" s="6"/>
    </row>
    <row r="509" spans="1:8" ht="12.75" customHeight="1">
      <c r="A509" s="6"/>
      <c r="D509" s="73"/>
      <c r="E509" s="73"/>
      <c r="F509" s="6"/>
      <c r="G509" s="6"/>
      <c r="H509" s="6"/>
    </row>
    <row r="510" spans="1:8" ht="12.75" customHeight="1">
      <c r="A510" s="6"/>
      <c r="D510" s="73"/>
      <c r="E510" s="73"/>
      <c r="F510" s="6"/>
      <c r="G510" s="6"/>
      <c r="H510" s="6"/>
    </row>
    <row r="511" spans="1:8" ht="12.75" customHeight="1">
      <c r="A511" s="6"/>
      <c r="D511" s="73"/>
      <c r="E511" s="73"/>
      <c r="F511" s="6"/>
      <c r="G511" s="6"/>
      <c r="H511" s="6"/>
    </row>
    <row r="512" spans="1:8" ht="12.75" customHeight="1">
      <c r="A512" s="6"/>
      <c r="D512" s="73"/>
      <c r="E512" s="73"/>
      <c r="F512" s="6"/>
      <c r="G512" s="6"/>
      <c r="H512" s="6"/>
    </row>
    <row r="513" spans="1:8" ht="12.75" customHeight="1">
      <c r="A513" s="6"/>
      <c r="D513" s="73"/>
      <c r="E513" s="73"/>
      <c r="F513" s="6"/>
      <c r="G513" s="6"/>
      <c r="H513" s="6"/>
    </row>
    <row r="514" spans="1:8" ht="12.75" customHeight="1">
      <c r="A514" s="6"/>
      <c r="D514" s="73"/>
      <c r="E514" s="73"/>
      <c r="F514" s="6"/>
      <c r="G514" s="6"/>
      <c r="H514" s="6"/>
    </row>
    <row r="515" spans="1:8" ht="12.75" customHeight="1">
      <c r="A515" s="6"/>
      <c r="D515" s="73"/>
      <c r="E515" s="73"/>
      <c r="F515" s="6"/>
      <c r="G515" s="6"/>
      <c r="H515" s="6"/>
    </row>
    <row r="516" spans="1:8" ht="12.75" customHeight="1">
      <c r="A516" s="6"/>
      <c r="D516" s="73"/>
      <c r="E516" s="73"/>
      <c r="F516" s="6"/>
      <c r="G516" s="6"/>
      <c r="H516" s="6"/>
    </row>
    <row r="517" spans="1:8" ht="12.75" customHeight="1">
      <c r="A517" s="6"/>
      <c r="D517" s="73"/>
      <c r="E517" s="73"/>
      <c r="F517" s="6"/>
      <c r="G517" s="6"/>
      <c r="H517" s="6"/>
    </row>
    <row r="518" spans="1:8" ht="12.75" customHeight="1">
      <c r="A518" s="6"/>
      <c r="D518" s="73"/>
      <c r="E518" s="73"/>
      <c r="F518" s="6"/>
      <c r="G518" s="6"/>
      <c r="H518" s="6"/>
    </row>
    <row r="519" spans="1:8" ht="12.75" customHeight="1">
      <c r="A519" s="6"/>
      <c r="D519" s="73"/>
      <c r="E519" s="73"/>
      <c r="F519" s="6"/>
      <c r="G519" s="6"/>
      <c r="H519" s="6"/>
    </row>
    <row r="520" spans="1:8" ht="12.75" customHeight="1">
      <c r="A520" s="6"/>
      <c r="D520" s="73"/>
      <c r="E520" s="73"/>
      <c r="F520" s="6"/>
      <c r="G520" s="6"/>
      <c r="H520" s="6"/>
    </row>
    <row r="521" spans="1:8" ht="12.75" customHeight="1">
      <c r="A521" s="6"/>
      <c r="D521" s="73"/>
      <c r="E521" s="73"/>
      <c r="F521" s="6"/>
      <c r="G521" s="6"/>
      <c r="H521" s="6"/>
    </row>
    <row r="522" spans="1:8" ht="12.75" customHeight="1">
      <c r="A522" s="6"/>
      <c r="D522" s="73"/>
      <c r="E522" s="73"/>
      <c r="F522" s="6"/>
      <c r="G522" s="6"/>
      <c r="H522" s="6"/>
    </row>
    <row r="523" spans="1:8" ht="12.75" customHeight="1">
      <c r="A523" s="6"/>
      <c r="D523" s="73"/>
      <c r="E523" s="73"/>
      <c r="F523" s="6"/>
      <c r="G523" s="6"/>
      <c r="H523" s="6"/>
    </row>
    <row r="524" spans="1:8" ht="12.75" customHeight="1">
      <c r="A524" s="6"/>
      <c r="D524" s="73"/>
      <c r="E524" s="73"/>
      <c r="F524" s="6"/>
      <c r="G524" s="6"/>
      <c r="H524" s="6"/>
    </row>
    <row r="525" spans="1:8" ht="12.75" customHeight="1">
      <c r="A525" s="6"/>
      <c r="D525" s="73"/>
      <c r="E525" s="73"/>
      <c r="F525" s="6"/>
      <c r="G525" s="6"/>
      <c r="H525" s="6"/>
    </row>
    <row r="526" spans="1:8" ht="12.75" customHeight="1">
      <c r="A526" s="6"/>
      <c r="D526" s="73"/>
      <c r="E526" s="73"/>
      <c r="F526" s="6"/>
      <c r="G526" s="6"/>
      <c r="H526" s="6"/>
    </row>
    <row r="527" spans="1:8" ht="12.75" customHeight="1">
      <c r="A527" s="6"/>
      <c r="D527" s="73"/>
      <c r="E527" s="73"/>
      <c r="F527" s="6"/>
      <c r="G527" s="6"/>
      <c r="H527" s="6"/>
    </row>
    <row r="528" spans="1:8" ht="12.75" customHeight="1">
      <c r="A528" s="6"/>
      <c r="D528" s="73"/>
      <c r="E528" s="73"/>
      <c r="F528" s="6"/>
      <c r="G528" s="6"/>
      <c r="H528" s="6"/>
    </row>
    <row r="529" spans="1:8" ht="12.75" customHeight="1">
      <c r="A529" s="6"/>
      <c r="D529" s="73"/>
      <c r="E529" s="73"/>
      <c r="F529" s="6"/>
      <c r="G529" s="6"/>
      <c r="H529" s="6"/>
    </row>
    <row r="530" spans="1:8" ht="12.75" customHeight="1">
      <c r="A530" s="6"/>
      <c r="D530" s="73"/>
      <c r="E530" s="73"/>
      <c r="F530" s="6"/>
      <c r="G530" s="6"/>
      <c r="H530" s="6"/>
    </row>
    <row r="531" spans="1:8" ht="12.75" customHeight="1">
      <c r="A531" s="6"/>
      <c r="D531" s="73"/>
      <c r="E531" s="73"/>
      <c r="F531" s="6"/>
      <c r="G531" s="6"/>
      <c r="H531" s="6"/>
    </row>
    <row r="532" spans="1:8" ht="12.75" customHeight="1">
      <c r="A532" s="6"/>
      <c r="D532" s="73"/>
      <c r="E532" s="73"/>
      <c r="F532" s="6"/>
      <c r="G532" s="6"/>
      <c r="H532" s="6"/>
    </row>
    <row r="533" spans="1:8" ht="12.75" customHeight="1">
      <c r="A533" s="6"/>
      <c r="D533" s="73"/>
      <c r="E533" s="73"/>
      <c r="F533" s="6"/>
      <c r="G533" s="6"/>
      <c r="H533" s="6"/>
    </row>
    <row r="534" spans="1:8" ht="12.75" customHeight="1">
      <c r="A534" s="6"/>
      <c r="D534" s="73"/>
      <c r="E534" s="73"/>
      <c r="F534" s="6"/>
      <c r="G534" s="6"/>
      <c r="H534" s="6"/>
    </row>
    <row r="535" spans="1:8" ht="12.75" customHeight="1">
      <c r="A535" s="6"/>
      <c r="D535" s="73"/>
      <c r="E535" s="73"/>
      <c r="F535" s="6"/>
      <c r="G535" s="6"/>
      <c r="H535" s="6"/>
    </row>
    <row r="536" spans="1:8" ht="12.75" customHeight="1">
      <c r="A536" s="6"/>
      <c r="D536" s="73"/>
      <c r="E536" s="73"/>
      <c r="F536" s="6"/>
      <c r="G536" s="6"/>
      <c r="H536" s="6"/>
    </row>
    <row r="537" spans="1:8" ht="12.75" customHeight="1">
      <c r="A537" s="6"/>
      <c r="D537" s="73"/>
      <c r="E537" s="73"/>
      <c r="F537" s="6"/>
      <c r="G537" s="6"/>
      <c r="H537" s="6"/>
    </row>
    <row r="538" spans="1:8" ht="12.75" customHeight="1">
      <c r="A538" s="6"/>
      <c r="D538" s="73"/>
      <c r="E538" s="73"/>
      <c r="F538" s="6"/>
      <c r="G538" s="6"/>
      <c r="H538" s="6"/>
    </row>
    <row r="539" spans="1:8" ht="12.75" customHeight="1">
      <c r="A539" s="6"/>
      <c r="D539" s="73"/>
      <c r="E539" s="73"/>
      <c r="F539" s="6"/>
      <c r="G539" s="6"/>
      <c r="H539" s="6"/>
    </row>
    <row r="540" spans="1:8" ht="12.75" customHeight="1">
      <c r="A540" s="6"/>
      <c r="D540" s="73"/>
      <c r="E540" s="73"/>
      <c r="F540" s="6"/>
      <c r="G540" s="6"/>
      <c r="H540" s="6"/>
    </row>
    <row r="541" spans="1:8" ht="12.75" customHeight="1">
      <c r="A541" s="6"/>
      <c r="D541" s="73"/>
      <c r="E541" s="73"/>
      <c r="F541" s="6"/>
      <c r="G541" s="6"/>
      <c r="H541" s="6"/>
    </row>
    <row r="542" spans="1:8" ht="12.75" customHeight="1">
      <c r="A542" s="6"/>
      <c r="D542" s="73"/>
      <c r="E542" s="73"/>
      <c r="F542" s="6"/>
      <c r="G542" s="6"/>
      <c r="H542" s="6"/>
    </row>
    <row r="543" spans="1:8" ht="12.75" customHeight="1">
      <c r="A543" s="6"/>
      <c r="D543" s="73"/>
      <c r="E543" s="73"/>
      <c r="F543" s="6"/>
      <c r="G543" s="6"/>
      <c r="H543" s="6"/>
    </row>
    <row r="544" spans="1:8" ht="12.75" customHeight="1">
      <c r="A544" s="6"/>
      <c r="D544" s="73"/>
      <c r="E544" s="73"/>
      <c r="F544" s="6"/>
      <c r="G544" s="6"/>
      <c r="H544" s="6"/>
    </row>
    <row r="545" spans="1:8" ht="12.75" customHeight="1">
      <c r="A545" s="6"/>
      <c r="D545" s="73"/>
      <c r="E545" s="73"/>
      <c r="F545" s="6"/>
      <c r="G545" s="6"/>
      <c r="H545" s="6"/>
    </row>
    <row r="546" spans="1:8" ht="12.75" customHeight="1">
      <c r="A546" s="6"/>
      <c r="D546" s="73"/>
      <c r="E546" s="73"/>
      <c r="F546" s="6"/>
      <c r="G546" s="6"/>
      <c r="H546" s="6"/>
    </row>
    <row r="547" spans="1:8" ht="12.75" customHeight="1">
      <c r="A547" s="6"/>
      <c r="D547" s="73"/>
      <c r="E547" s="73"/>
      <c r="F547" s="6"/>
      <c r="G547" s="6"/>
      <c r="H547" s="6"/>
    </row>
    <row r="548" spans="1:8" ht="12.75" customHeight="1">
      <c r="A548" s="6"/>
      <c r="D548" s="73"/>
      <c r="E548" s="73"/>
      <c r="F548" s="6"/>
      <c r="G548" s="6"/>
      <c r="H548" s="6"/>
    </row>
    <row r="549" spans="1:8" ht="12.75" customHeight="1">
      <c r="A549" s="6"/>
      <c r="D549" s="73"/>
      <c r="E549" s="73"/>
      <c r="F549" s="6"/>
      <c r="G549" s="6"/>
      <c r="H549" s="6"/>
    </row>
    <row r="550" spans="1:8" ht="12.75" customHeight="1">
      <c r="A550" s="6"/>
      <c r="D550" s="73"/>
      <c r="E550" s="73"/>
      <c r="F550" s="6"/>
      <c r="G550" s="6"/>
      <c r="H550" s="6"/>
    </row>
    <row r="551" spans="1:8" ht="12.75" customHeight="1">
      <c r="A551" s="6"/>
      <c r="D551" s="73"/>
      <c r="E551" s="73"/>
      <c r="F551" s="6"/>
      <c r="G551" s="6"/>
      <c r="H551" s="6"/>
    </row>
    <row r="552" spans="1:8" ht="12.75" customHeight="1">
      <c r="A552" s="6"/>
      <c r="D552" s="73"/>
      <c r="E552" s="73"/>
      <c r="F552" s="6"/>
      <c r="G552" s="6"/>
      <c r="H552" s="6"/>
    </row>
    <row r="553" spans="1:8" ht="12.75" customHeight="1">
      <c r="A553" s="6"/>
      <c r="D553" s="73"/>
      <c r="E553" s="73"/>
      <c r="F553" s="6"/>
      <c r="G553" s="6"/>
      <c r="H553" s="6"/>
    </row>
    <row r="554" spans="1:8" ht="12.75" customHeight="1">
      <c r="A554" s="6"/>
      <c r="D554" s="73"/>
      <c r="E554" s="73"/>
      <c r="F554" s="6"/>
      <c r="G554" s="6"/>
      <c r="H554" s="6"/>
    </row>
    <row r="555" spans="1:8" ht="12.75" customHeight="1">
      <c r="A555" s="6"/>
      <c r="D555" s="73"/>
      <c r="E555" s="73"/>
      <c r="F555" s="6"/>
      <c r="G555" s="6"/>
      <c r="H555" s="6"/>
    </row>
    <row r="556" spans="1:8" ht="12.75" customHeight="1">
      <c r="A556" s="6"/>
      <c r="D556" s="73"/>
      <c r="E556" s="73"/>
      <c r="F556" s="6"/>
      <c r="G556" s="6"/>
      <c r="H556" s="6"/>
    </row>
    <row r="557" spans="1:8" ht="12.75" customHeight="1">
      <c r="A557" s="6"/>
      <c r="D557" s="73"/>
      <c r="E557" s="73"/>
      <c r="F557" s="6"/>
      <c r="G557" s="6"/>
      <c r="H557" s="6"/>
    </row>
    <row r="558" spans="1:8" ht="12.75" customHeight="1">
      <c r="A558" s="6"/>
      <c r="D558" s="73"/>
      <c r="E558" s="73"/>
      <c r="F558" s="6"/>
      <c r="G558" s="6"/>
      <c r="H558" s="6"/>
    </row>
    <row r="559" spans="1:8" ht="12.75" customHeight="1">
      <c r="A559" s="6"/>
      <c r="D559" s="73"/>
      <c r="E559" s="73"/>
      <c r="F559" s="6"/>
      <c r="G559" s="6"/>
      <c r="H559" s="6"/>
    </row>
    <row r="560" spans="1:8" ht="12.75" customHeight="1">
      <c r="A560" s="6"/>
      <c r="D560" s="73"/>
      <c r="E560" s="73"/>
      <c r="F560" s="6"/>
      <c r="G560" s="6"/>
      <c r="H560" s="6"/>
    </row>
    <row r="561" spans="1:8" ht="12.75" customHeight="1">
      <c r="A561" s="6"/>
      <c r="D561" s="73"/>
      <c r="E561" s="73"/>
      <c r="F561" s="6"/>
      <c r="G561" s="6"/>
      <c r="H561" s="6"/>
    </row>
    <row r="562" spans="1:8" ht="12.75" customHeight="1">
      <c r="A562" s="6"/>
      <c r="D562" s="73"/>
      <c r="E562" s="73"/>
      <c r="F562" s="6"/>
      <c r="G562" s="6"/>
      <c r="H562" s="6"/>
    </row>
    <row r="563" spans="1:8" ht="12.75" customHeight="1">
      <c r="A563" s="6"/>
      <c r="D563" s="73"/>
      <c r="E563" s="73"/>
      <c r="F563" s="6"/>
      <c r="G563" s="6"/>
      <c r="H563" s="6"/>
    </row>
    <row r="564" spans="1:8" ht="12.75" customHeight="1">
      <c r="A564" s="6"/>
      <c r="D564" s="73"/>
      <c r="E564" s="73"/>
      <c r="F564" s="6"/>
      <c r="G564" s="6"/>
      <c r="H564" s="6"/>
    </row>
    <row r="565" spans="1:8" ht="12.75" customHeight="1">
      <c r="A565" s="6"/>
      <c r="D565" s="73"/>
      <c r="E565" s="73"/>
      <c r="F565" s="6"/>
      <c r="G565" s="6"/>
      <c r="H565" s="6"/>
    </row>
    <row r="566" spans="1:8" ht="12.75" customHeight="1">
      <c r="A566" s="6"/>
      <c r="D566" s="73"/>
      <c r="E566" s="73"/>
      <c r="F566" s="6"/>
      <c r="G566" s="6"/>
      <c r="H566" s="6"/>
    </row>
    <row r="567" spans="1:8" ht="12.75" customHeight="1">
      <c r="A567" s="6"/>
      <c r="D567" s="73"/>
      <c r="E567" s="73"/>
      <c r="F567" s="6"/>
      <c r="G567" s="6"/>
      <c r="H567" s="6"/>
    </row>
    <row r="568" spans="1:8" ht="12.75" customHeight="1">
      <c r="A568" s="6"/>
      <c r="D568" s="73"/>
      <c r="E568" s="73"/>
      <c r="F568" s="6"/>
      <c r="G568" s="6"/>
      <c r="H568" s="6"/>
    </row>
    <row r="569" spans="1:8" ht="12.75" customHeight="1">
      <c r="A569" s="6"/>
      <c r="D569" s="73"/>
      <c r="E569" s="73"/>
      <c r="F569" s="6"/>
      <c r="G569" s="6"/>
      <c r="H569" s="6"/>
    </row>
    <row r="570" spans="1:8" ht="12.75" customHeight="1">
      <c r="A570" s="6"/>
      <c r="D570" s="73"/>
      <c r="E570" s="73"/>
      <c r="F570" s="6"/>
      <c r="G570" s="6"/>
      <c r="H570" s="6"/>
    </row>
    <row r="571" spans="1:8" ht="12.75" customHeight="1">
      <c r="A571" s="6"/>
      <c r="D571" s="73"/>
      <c r="E571" s="73"/>
      <c r="F571" s="6"/>
      <c r="G571" s="6"/>
      <c r="H571" s="6"/>
    </row>
    <row r="572" spans="1:8" ht="12.75" customHeight="1">
      <c r="A572" s="6"/>
      <c r="D572" s="73"/>
      <c r="E572" s="73"/>
      <c r="F572" s="6"/>
      <c r="G572" s="6"/>
      <c r="H572" s="6"/>
    </row>
    <row r="573" spans="1:8" ht="12.75" customHeight="1">
      <c r="A573" s="6"/>
      <c r="D573" s="73"/>
      <c r="E573" s="73"/>
      <c r="F573" s="6"/>
      <c r="G573" s="6"/>
      <c r="H573" s="6"/>
    </row>
    <row r="574" spans="1:8" ht="12.75" customHeight="1">
      <c r="A574" s="6"/>
      <c r="D574" s="73"/>
      <c r="E574" s="73"/>
      <c r="F574" s="6"/>
      <c r="G574" s="6"/>
      <c r="H574" s="6"/>
    </row>
    <row r="575" spans="1:8" ht="12.75" customHeight="1">
      <c r="A575" s="6"/>
      <c r="D575" s="73"/>
      <c r="E575" s="73"/>
      <c r="F575" s="6"/>
      <c r="G575" s="6"/>
      <c r="H575" s="6"/>
    </row>
    <row r="576" spans="1:8" ht="12.75" customHeight="1">
      <c r="A576" s="6"/>
      <c r="D576" s="73"/>
      <c r="E576" s="73"/>
      <c r="F576" s="6"/>
      <c r="G576" s="6"/>
      <c r="H576" s="6"/>
    </row>
    <row r="577" spans="1:8" ht="12.75" customHeight="1">
      <c r="A577" s="6"/>
      <c r="D577" s="73"/>
      <c r="E577" s="73"/>
      <c r="F577" s="6"/>
      <c r="G577" s="6"/>
      <c r="H577" s="6"/>
    </row>
    <row r="578" spans="1:8" ht="12.75" customHeight="1">
      <c r="A578" s="6"/>
      <c r="D578" s="73"/>
      <c r="E578" s="73"/>
      <c r="F578" s="6"/>
      <c r="G578" s="6"/>
      <c r="H578" s="6"/>
    </row>
    <row r="579" spans="1:8" ht="12.75" customHeight="1">
      <c r="A579" s="6"/>
      <c r="D579" s="73"/>
      <c r="E579" s="73"/>
      <c r="F579" s="6"/>
      <c r="G579" s="6"/>
      <c r="H579" s="6"/>
    </row>
    <row r="580" spans="1:8" ht="12.75" customHeight="1">
      <c r="A580" s="6"/>
      <c r="D580" s="73"/>
      <c r="E580" s="73"/>
      <c r="F580" s="6"/>
      <c r="G580" s="6"/>
      <c r="H580" s="6"/>
    </row>
    <row r="581" spans="1:8" ht="12.75" customHeight="1">
      <c r="A581" s="6"/>
      <c r="D581" s="73"/>
      <c r="E581" s="73"/>
      <c r="F581" s="6"/>
      <c r="G581" s="6"/>
      <c r="H581" s="6"/>
    </row>
    <row r="582" spans="1:8" ht="12.75" customHeight="1">
      <c r="A582" s="6"/>
      <c r="D582" s="73"/>
      <c r="E582" s="73"/>
      <c r="F582" s="6"/>
      <c r="G582" s="6"/>
      <c r="H582" s="6"/>
    </row>
    <row r="583" spans="1:8" ht="12.75" customHeight="1">
      <c r="A583" s="6"/>
      <c r="D583" s="73"/>
      <c r="E583" s="73"/>
      <c r="F583" s="6"/>
      <c r="G583" s="6"/>
      <c r="H583" s="6"/>
    </row>
    <row r="584" spans="1:8" ht="12.75" customHeight="1">
      <c r="A584" s="6"/>
      <c r="D584" s="73"/>
      <c r="E584" s="73"/>
      <c r="F584" s="6"/>
      <c r="G584" s="6"/>
      <c r="H584" s="6"/>
    </row>
    <row r="585" spans="1:8" ht="12.75" customHeight="1">
      <c r="A585" s="6"/>
      <c r="D585" s="73"/>
      <c r="E585" s="73"/>
      <c r="F585" s="6"/>
      <c r="G585" s="6"/>
      <c r="H585" s="6"/>
    </row>
    <row r="586" spans="1:8" ht="12.75" customHeight="1">
      <c r="A586" s="6"/>
      <c r="D586" s="73"/>
      <c r="E586" s="73"/>
      <c r="F586" s="6"/>
      <c r="G586" s="6"/>
      <c r="H586" s="6"/>
    </row>
    <row r="587" spans="1:8" ht="12.75" customHeight="1">
      <c r="A587" s="6"/>
      <c r="D587" s="73"/>
      <c r="E587" s="73"/>
      <c r="F587" s="6"/>
      <c r="G587" s="6"/>
      <c r="H587" s="6"/>
    </row>
    <row r="588" spans="1:8" ht="12.75" customHeight="1">
      <c r="A588" s="6"/>
      <c r="D588" s="73"/>
      <c r="E588" s="73"/>
      <c r="F588" s="6"/>
      <c r="G588" s="6"/>
      <c r="H588" s="6"/>
    </row>
    <row r="589" spans="1:8" ht="12.75" customHeight="1">
      <c r="A589" s="6"/>
      <c r="D589" s="73"/>
      <c r="E589" s="73"/>
      <c r="F589" s="6"/>
      <c r="G589" s="6"/>
      <c r="H589" s="6"/>
    </row>
    <row r="590" spans="1:8" ht="12.75" customHeight="1">
      <c r="A590" s="6"/>
      <c r="D590" s="73"/>
      <c r="E590" s="73"/>
      <c r="F590" s="6"/>
      <c r="G590" s="6"/>
      <c r="H590" s="6"/>
    </row>
    <row r="591" spans="1:8" ht="12.75" customHeight="1">
      <c r="A591" s="6"/>
      <c r="D591" s="73"/>
      <c r="E591" s="73"/>
      <c r="F591" s="6"/>
      <c r="G591" s="6"/>
      <c r="H591" s="6"/>
    </row>
    <row r="592" spans="1:8" ht="12.75" customHeight="1">
      <c r="A592" s="6"/>
      <c r="D592" s="73"/>
      <c r="E592" s="73"/>
      <c r="F592" s="6"/>
      <c r="G592" s="6"/>
      <c r="H592" s="6"/>
    </row>
    <row r="593" spans="1:8" ht="12.75" customHeight="1">
      <c r="A593" s="6"/>
      <c r="D593" s="73"/>
      <c r="E593" s="73"/>
      <c r="F593" s="6"/>
      <c r="G593" s="6"/>
      <c r="H593" s="6"/>
    </row>
    <row r="594" spans="1:8" ht="12.75" customHeight="1">
      <c r="A594" s="6"/>
      <c r="D594" s="73"/>
      <c r="E594" s="73"/>
      <c r="F594" s="6"/>
      <c r="G594" s="6"/>
      <c r="H594" s="6"/>
    </row>
    <row r="595" spans="1:8" ht="12.75" customHeight="1">
      <c r="A595" s="6"/>
      <c r="D595" s="73"/>
      <c r="E595" s="73"/>
      <c r="F595" s="6"/>
      <c r="G595" s="6"/>
      <c r="H595" s="6"/>
    </row>
    <row r="596" spans="1:8" ht="12.75" customHeight="1">
      <c r="A596" s="6"/>
      <c r="D596" s="73"/>
      <c r="E596" s="73"/>
      <c r="F596" s="6"/>
      <c r="G596" s="6"/>
      <c r="H596" s="6"/>
    </row>
    <row r="597" spans="1:8" ht="12.75" customHeight="1">
      <c r="A597" s="6"/>
      <c r="D597" s="73"/>
      <c r="E597" s="73"/>
      <c r="F597" s="6"/>
      <c r="G597" s="6"/>
      <c r="H597" s="6"/>
    </row>
    <row r="598" spans="1:8" ht="12.75" customHeight="1">
      <c r="A598" s="6"/>
      <c r="D598" s="73"/>
      <c r="E598" s="73"/>
      <c r="F598" s="6"/>
      <c r="G598" s="6"/>
      <c r="H598" s="6"/>
    </row>
    <row r="599" spans="1:8" ht="12.75" customHeight="1">
      <c r="A599" s="6"/>
      <c r="D599" s="73"/>
      <c r="E599" s="73"/>
      <c r="F599" s="6"/>
      <c r="G599" s="6"/>
      <c r="H599" s="6"/>
    </row>
    <row r="600" spans="1:8" ht="12.75" customHeight="1">
      <c r="A600" s="6"/>
      <c r="D600" s="73"/>
      <c r="E600" s="73"/>
      <c r="F600" s="6"/>
      <c r="G600" s="6"/>
      <c r="H600" s="6"/>
    </row>
    <row r="601" spans="1:8" ht="12.75" customHeight="1">
      <c r="A601" s="6"/>
      <c r="D601" s="73"/>
      <c r="E601" s="73"/>
      <c r="F601" s="6"/>
      <c r="G601" s="6"/>
      <c r="H601" s="6"/>
    </row>
    <row r="602" spans="1:8" ht="12.75" customHeight="1">
      <c r="A602" s="6"/>
      <c r="D602" s="73"/>
      <c r="E602" s="73"/>
      <c r="F602" s="6"/>
      <c r="G602" s="6"/>
      <c r="H602" s="6"/>
    </row>
    <row r="603" spans="1:8" ht="12.75" customHeight="1">
      <c r="A603" s="6"/>
      <c r="D603" s="73"/>
      <c r="E603" s="73"/>
      <c r="F603" s="6"/>
      <c r="G603" s="6"/>
      <c r="H603" s="6"/>
    </row>
    <row r="604" spans="1:8" ht="12.75" customHeight="1">
      <c r="A604" s="6"/>
      <c r="D604" s="73"/>
      <c r="E604" s="73"/>
      <c r="F604" s="6"/>
      <c r="G604" s="6"/>
      <c r="H604" s="6"/>
    </row>
    <row r="605" spans="1:8" ht="12.75" customHeight="1">
      <c r="A605" s="6"/>
      <c r="D605" s="73"/>
      <c r="E605" s="73"/>
      <c r="F605" s="6"/>
      <c r="G605" s="6"/>
      <c r="H605" s="6"/>
    </row>
    <row r="606" spans="1:8" ht="12.75" customHeight="1">
      <c r="A606" s="6"/>
      <c r="D606" s="73"/>
      <c r="E606" s="73"/>
      <c r="F606" s="6"/>
      <c r="G606" s="6"/>
      <c r="H606" s="6"/>
    </row>
    <row r="607" spans="1:8" ht="12.75" customHeight="1">
      <c r="A607" s="6"/>
      <c r="D607" s="73"/>
      <c r="E607" s="73"/>
      <c r="F607" s="6"/>
      <c r="G607" s="6"/>
      <c r="H607" s="6"/>
    </row>
    <row r="608" spans="1:8" ht="12.75" customHeight="1">
      <c r="A608" s="6"/>
      <c r="D608" s="73"/>
      <c r="E608" s="73"/>
      <c r="F608" s="6"/>
      <c r="G608" s="6"/>
      <c r="H608" s="6"/>
    </row>
    <row r="609" spans="1:8" ht="12.75" customHeight="1">
      <c r="A609" s="6"/>
      <c r="D609" s="73"/>
      <c r="E609" s="73"/>
      <c r="F609" s="6"/>
      <c r="G609" s="6"/>
      <c r="H609" s="6"/>
    </row>
    <row r="610" spans="1:8" ht="12.75" customHeight="1">
      <c r="A610" s="6"/>
      <c r="D610" s="73"/>
      <c r="E610" s="73"/>
      <c r="F610" s="6"/>
      <c r="G610" s="6"/>
      <c r="H610" s="6"/>
    </row>
    <row r="611" spans="1:8" ht="12.75" customHeight="1">
      <c r="A611" s="6"/>
      <c r="D611" s="73"/>
      <c r="E611" s="73"/>
      <c r="F611" s="6"/>
      <c r="G611" s="6"/>
      <c r="H611" s="6"/>
    </row>
    <row r="612" spans="1:8" ht="12.75" customHeight="1">
      <c r="A612" s="6"/>
      <c r="D612" s="73"/>
      <c r="E612" s="73"/>
      <c r="F612" s="6"/>
      <c r="G612" s="6"/>
      <c r="H612" s="6"/>
    </row>
    <row r="613" spans="1:8" ht="12.75" customHeight="1">
      <c r="A613" s="6"/>
      <c r="D613" s="73"/>
      <c r="E613" s="73"/>
      <c r="F613" s="6"/>
      <c r="G613" s="6"/>
      <c r="H613" s="6"/>
    </row>
    <row r="614" spans="1:8" ht="12.75" customHeight="1">
      <c r="A614" s="6"/>
      <c r="D614" s="73"/>
      <c r="E614" s="73"/>
      <c r="F614" s="6"/>
      <c r="G614" s="6"/>
      <c r="H614" s="6"/>
    </row>
    <row r="615" spans="1:8" ht="12.75" customHeight="1">
      <c r="A615" s="6"/>
      <c r="D615" s="73"/>
      <c r="E615" s="73"/>
      <c r="F615" s="6"/>
      <c r="G615" s="6"/>
      <c r="H615" s="6"/>
    </row>
    <row r="616" spans="1:8" ht="12.75" customHeight="1">
      <c r="A616" s="6"/>
      <c r="D616" s="73"/>
      <c r="E616" s="73"/>
      <c r="F616" s="6"/>
      <c r="G616" s="6"/>
      <c r="H616" s="6"/>
    </row>
    <row r="617" spans="1:8" ht="12.75" customHeight="1">
      <c r="A617" s="6"/>
      <c r="D617" s="73"/>
      <c r="E617" s="73"/>
      <c r="F617" s="6"/>
      <c r="G617" s="6"/>
      <c r="H617" s="6"/>
    </row>
    <row r="618" spans="1:8" ht="12.75" customHeight="1">
      <c r="A618" s="6"/>
      <c r="D618" s="73"/>
      <c r="E618" s="73"/>
      <c r="F618" s="6"/>
      <c r="G618" s="6"/>
      <c r="H618" s="6"/>
    </row>
    <row r="619" spans="1:8" ht="12.75" customHeight="1">
      <c r="A619" s="6"/>
      <c r="D619" s="73"/>
      <c r="E619" s="73"/>
      <c r="F619" s="6"/>
      <c r="G619" s="6"/>
      <c r="H619" s="6"/>
    </row>
    <row r="620" spans="1:8" ht="12.75" customHeight="1">
      <c r="A620" s="6"/>
      <c r="D620" s="73"/>
      <c r="E620" s="73"/>
      <c r="F620" s="6"/>
      <c r="G620" s="6"/>
      <c r="H620" s="6"/>
    </row>
    <row r="621" spans="1:8" ht="12.75" customHeight="1">
      <c r="A621" s="6"/>
      <c r="D621" s="73"/>
      <c r="E621" s="73"/>
      <c r="F621" s="6"/>
      <c r="G621" s="6"/>
      <c r="H621" s="6"/>
    </row>
    <row r="622" spans="1:8" ht="12.75" customHeight="1">
      <c r="A622" s="6"/>
      <c r="D622" s="73"/>
      <c r="E622" s="73"/>
      <c r="F622" s="6"/>
      <c r="G622" s="6"/>
      <c r="H622" s="6"/>
    </row>
    <row r="623" spans="1:8" ht="12.75" customHeight="1">
      <c r="A623" s="6"/>
      <c r="D623" s="73"/>
      <c r="E623" s="73"/>
      <c r="F623" s="6"/>
      <c r="G623" s="6"/>
      <c r="H623" s="6"/>
    </row>
    <row r="624" spans="1:8" ht="12.75" customHeight="1">
      <c r="A624" s="6"/>
      <c r="D624" s="73"/>
      <c r="E624" s="73"/>
      <c r="F624" s="6"/>
      <c r="G624" s="6"/>
      <c r="H624" s="6"/>
    </row>
    <row r="625" spans="1:8" ht="12.75" customHeight="1">
      <c r="A625" s="6"/>
      <c r="D625" s="73"/>
      <c r="E625" s="73"/>
      <c r="F625" s="6"/>
      <c r="G625" s="6"/>
      <c r="H625" s="6"/>
    </row>
    <row r="626" spans="1:8" ht="12.75" customHeight="1">
      <c r="A626" s="6"/>
      <c r="D626" s="73"/>
      <c r="E626" s="73"/>
      <c r="F626" s="6"/>
      <c r="G626" s="6"/>
      <c r="H626" s="6"/>
    </row>
    <row r="627" spans="1:8" ht="12.75" customHeight="1">
      <c r="A627" s="6"/>
      <c r="D627" s="73"/>
      <c r="E627" s="73"/>
      <c r="F627" s="6"/>
      <c r="G627" s="6"/>
      <c r="H627" s="6"/>
    </row>
    <row r="628" spans="1:8" ht="12.75" customHeight="1">
      <c r="A628" s="6"/>
      <c r="D628" s="73"/>
      <c r="E628" s="73"/>
      <c r="F628" s="6"/>
      <c r="G628" s="6"/>
      <c r="H628" s="6"/>
    </row>
    <row r="629" spans="1:8" ht="12.75" customHeight="1">
      <c r="A629" s="6"/>
      <c r="D629" s="73"/>
      <c r="E629" s="73"/>
      <c r="F629" s="6"/>
      <c r="G629" s="6"/>
      <c r="H629" s="6"/>
    </row>
    <row r="630" spans="1:8" ht="12.75" customHeight="1">
      <c r="A630" s="6"/>
      <c r="D630" s="73"/>
      <c r="E630" s="73"/>
      <c r="F630" s="6"/>
      <c r="G630" s="6"/>
      <c r="H630" s="6"/>
    </row>
    <row r="631" spans="1:8" ht="12.75" customHeight="1">
      <c r="A631" s="6"/>
      <c r="D631" s="73"/>
      <c r="E631" s="73"/>
      <c r="F631" s="6"/>
      <c r="G631" s="6"/>
      <c r="H631" s="6"/>
    </row>
    <row r="632" spans="1:8" ht="12.75" customHeight="1">
      <c r="A632" s="6"/>
      <c r="D632" s="73"/>
      <c r="E632" s="73"/>
      <c r="F632" s="6"/>
      <c r="G632" s="6"/>
      <c r="H632" s="6"/>
    </row>
    <row r="633" spans="1:8" ht="12.75" customHeight="1">
      <c r="A633" s="6"/>
      <c r="D633" s="73"/>
      <c r="E633" s="73"/>
      <c r="F633" s="6"/>
      <c r="G633" s="6"/>
      <c r="H633" s="6"/>
    </row>
    <row r="634" spans="1:8" ht="12.75" customHeight="1">
      <c r="A634" s="6"/>
      <c r="D634" s="73"/>
      <c r="E634" s="73"/>
      <c r="F634" s="6"/>
      <c r="G634" s="6"/>
      <c r="H634" s="6"/>
    </row>
    <row r="635" spans="1:8" ht="12.75" customHeight="1">
      <c r="A635" s="6"/>
      <c r="D635" s="73"/>
      <c r="E635" s="73"/>
      <c r="F635" s="6"/>
      <c r="G635" s="6"/>
      <c r="H635" s="6"/>
    </row>
    <row r="636" spans="1:8" ht="12.75" customHeight="1">
      <c r="A636" s="6"/>
      <c r="D636" s="73"/>
      <c r="E636" s="73"/>
      <c r="F636" s="6"/>
      <c r="G636" s="6"/>
      <c r="H636" s="6"/>
    </row>
    <row r="637" spans="1:8" ht="12.75" customHeight="1">
      <c r="A637" s="6"/>
      <c r="D637" s="73"/>
      <c r="E637" s="73"/>
      <c r="F637" s="6"/>
      <c r="G637" s="6"/>
      <c r="H637" s="6"/>
    </row>
    <row r="638" spans="1:8" ht="12.75" customHeight="1">
      <c r="A638" s="6"/>
      <c r="D638" s="73"/>
      <c r="E638" s="73"/>
      <c r="F638" s="6"/>
      <c r="G638" s="6"/>
      <c r="H638" s="6"/>
    </row>
    <row r="639" spans="1:8" ht="12.75" customHeight="1">
      <c r="A639" s="6"/>
      <c r="D639" s="73"/>
      <c r="E639" s="73"/>
      <c r="F639" s="6"/>
      <c r="G639" s="6"/>
      <c r="H639" s="6"/>
    </row>
    <row r="640" spans="1:8" ht="12.75" customHeight="1">
      <c r="A640" s="6"/>
      <c r="D640" s="73"/>
      <c r="E640" s="73"/>
      <c r="F640" s="6"/>
      <c r="G640" s="6"/>
      <c r="H640" s="6"/>
    </row>
    <row r="641" spans="1:8" ht="12.75" customHeight="1">
      <c r="A641" s="6"/>
      <c r="D641" s="73"/>
      <c r="E641" s="73"/>
      <c r="F641" s="6"/>
      <c r="G641" s="6"/>
      <c r="H641" s="6"/>
    </row>
    <row r="642" spans="1:8" ht="12.75" customHeight="1">
      <c r="A642" s="6"/>
      <c r="D642" s="73"/>
      <c r="E642" s="73"/>
      <c r="F642" s="6"/>
      <c r="G642" s="6"/>
      <c r="H642" s="6"/>
    </row>
    <row r="643" spans="1:8" ht="12.75" customHeight="1">
      <c r="A643" s="6"/>
      <c r="D643" s="73"/>
      <c r="E643" s="73"/>
      <c r="F643" s="6"/>
      <c r="G643" s="6"/>
      <c r="H643" s="6"/>
    </row>
    <row r="644" spans="1:8" ht="12.75" customHeight="1">
      <c r="A644" s="6"/>
      <c r="D644" s="73"/>
      <c r="E644" s="73"/>
      <c r="F644" s="6"/>
      <c r="G644" s="6"/>
      <c r="H644" s="6"/>
    </row>
    <row r="645" spans="1:8" ht="12.75" customHeight="1">
      <c r="A645" s="6"/>
      <c r="D645" s="73"/>
      <c r="E645" s="73"/>
      <c r="F645" s="6"/>
      <c r="G645" s="6"/>
      <c r="H645" s="6"/>
    </row>
    <row r="646" spans="1:8" ht="12.75" customHeight="1">
      <c r="A646" s="6"/>
      <c r="D646" s="73"/>
      <c r="E646" s="73"/>
      <c r="F646" s="6"/>
      <c r="G646" s="6"/>
      <c r="H646" s="6"/>
    </row>
    <row r="647" spans="1:8" ht="12.75" customHeight="1">
      <c r="A647" s="6"/>
      <c r="D647" s="73"/>
      <c r="E647" s="73"/>
      <c r="F647" s="6"/>
      <c r="G647" s="6"/>
      <c r="H647" s="6"/>
    </row>
    <row r="648" spans="1:8" ht="12.75" customHeight="1">
      <c r="A648" s="6"/>
      <c r="D648" s="73"/>
      <c r="E648" s="73"/>
      <c r="F648" s="6"/>
      <c r="G648" s="6"/>
      <c r="H648" s="6"/>
    </row>
    <row r="649" spans="1:8" ht="12.75" customHeight="1">
      <c r="A649" s="6"/>
      <c r="D649" s="73"/>
      <c r="E649" s="73"/>
      <c r="F649" s="6"/>
      <c r="G649" s="6"/>
      <c r="H649" s="6"/>
    </row>
    <row r="650" spans="1:8" ht="12.75" customHeight="1">
      <c r="A650" s="6"/>
      <c r="D650" s="73"/>
      <c r="E650" s="73"/>
      <c r="F650" s="6"/>
      <c r="G650" s="6"/>
      <c r="H650" s="6"/>
    </row>
    <row r="651" spans="1:8" ht="12.75" customHeight="1">
      <c r="A651" s="6"/>
      <c r="D651" s="73"/>
      <c r="E651" s="73"/>
      <c r="F651" s="6"/>
      <c r="G651" s="6"/>
      <c r="H651" s="6"/>
    </row>
    <row r="652" spans="1:8" ht="12.75" customHeight="1">
      <c r="A652" s="6"/>
      <c r="D652" s="73"/>
      <c r="E652" s="73"/>
      <c r="F652" s="6"/>
      <c r="G652" s="6"/>
      <c r="H652" s="6"/>
    </row>
    <row r="653" spans="1:8" ht="12.75" customHeight="1">
      <c r="A653" s="6"/>
      <c r="D653" s="73"/>
      <c r="E653" s="73"/>
      <c r="F653" s="6"/>
      <c r="G653" s="6"/>
      <c r="H653" s="6"/>
    </row>
    <row r="654" spans="1:8" ht="12.75" customHeight="1">
      <c r="A654" s="6"/>
      <c r="D654" s="73"/>
      <c r="E654" s="73"/>
      <c r="F654" s="6"/>
      <c r="G654" s="6"/>
      <c r="H654" s="6"/>
    </row>
    <row r="655" spans="1:8" ht="12.75" customHeight="1">
      <c r="A655" s="6"/>
      <c r="D655" s="73"/>
      <c r="E655" s="73"/>
      <c r="F655" s="6"/>
      <c r="G655" s="6"/>
      <c r="H655" s="6"/>
    </row>
    <row r="656" spans="1:8" ht="12.75" customHeight="1">
      <c r="A656" s="6"/>
      <c r="D656" s="73"/>
      <c r="E656" s="73"/>
      <c r="F656" s="6"/>
      <c r="G656" s="6"/>
      <c r="H656" s="6"/>
    </row>
    <row r="657" spans="1:8" ht="12.75" customHeight="1">
      <c r="A657" s="6"/>
      <c r="D657" s="73"/>
      <c r="E657" s="73"/>
      <c r="F657" s="6"/>
      <c r="G657" s="6"/>
      <c r="H657" s="6"/>
    </row>
    <row r="658" spans="1:8" ht="12.75" customHeight="1">
      <c r="A658" s="6"/>
      <c r="D658" s="73"/>
      <c r="E658" s="73"/>
      <c r="F658" s="6"/>
      <c r="G658" s="6"/>
      <c r="H658" s="6"/>
    </row>
    <row r="659" spans="1:8" ht="12.75" customHeight="1">
      <c r="A659" s="6"/>
      <c r="D659" s="73"/>
      <c r="E659" s="73"/>
      <c r="F659" s="6"/>
      <c r="G659" s="6"/>
      <c r="H659" s="6"/>
    </row>
    <row r="660" spans="1:8" ht="12.75" customHeight="1">
      <c r="A660" s="6"/>
      <c r="D660" s="73"/>
      <c r="E660" s="73"/>
      <c r="F660" s="6"/>
      <c r="G660" s="6"/>
      <c r="H660" s="6"/>
    </row>
    <row r="661" spans="1:8" ht="12.75" customHeight="1">
      <c r="A661" s="6"/>
      <c r="D661" s="73"/>
      <c r="E661" s="73"/>
      <c r="F661" s="6"/>
      <c r="G661" s="6"/>
      <c r="H661" s="6"/>
    </row>
    <row r="662" spans="1:8" ht="12.75" customHeight="1">
      <c r="A662" s="6"/>
      <c r="D662" s="73"/>
      <c r="E662" s="73"/>
      <c r="F662" s="6"/>
      <c r="G662" s="6"/>
      <c r="H662" s="6"/>
    </row>
    <row r="663" spans="1:8" ht="12.75" customHeight="1">
      <c r="A663" s="6"/>
      <c r="D663" s="73"/>
      <c r="E663" s="73"/>
      <c r="F663" s="6"/>
      <c r="G663" s="6"/>
      <c r="H663" s="6"/>
    </row>
    <row r="664" spans="1:8" ht="12.75" customHeight="1">
      <c r="A664" s="6"/>
      <c r="D664" s="73"/>
      <c r="E664" s="73"/>
      <c r="F664" s="6"/>
      <c r="G664" s="6"/>
      <c r="H664" s="6"/>
    </row>
    <row r="665" spans="1:8" ht="12.75" customHeight="1">
      <c r="A665" s="6"/>
      <c r="D665" s="73"/>
      <c r="E665" s="73"/>
      <c r="F665" s="6"/>
      <c r="G665" s="6"/>
      <c r="H665" s="6"/>
    </row>
    <row r="666" spans="1:8" ht="12.75" customHeight="1">
      <c r="A666" s="6"/>
      <c r="D666" s="73"/>
      <c r="E666" s="73"/>
      <c r="F666" s="6"/>
      <c r="G666" s="6"/>
      <c r="H666" s="6"/>
    </row>
    <row r="667" spans="1:8" ht="12.75" customHeight="1">
      <c r="A667" s="6"/>
      <c r="D667" s="73"/>
      <c r="E667" s="73"/>
      <c r="F667" s="6"/>
      <c r="G667" s="6"/>
      <c r="H667" s="6"/>
    </row>
    <row r="668" spans="1:8" ht="12.75" customHeight="1">
      <c r="A668" s="6"/>
      <c r="D668" s="73"/>
      <c r="E668" s="73"/>
      <c r="F668" s="6"/>
      <c r="G668" s="6"/>
      <c r="H668" s="6"/>
    </row>
    <row r="669" spans="1:8" ht="12.75" customHeight="1">
      <c r="A669" s="6"/>
      <c r="D669" s="73"/>
      <c r="E669" s="73"/>
      <c r="F669" s="6"/>
      <c r="G669" s="6"/>
      <c r="H669" s="6"/>
    </row>
    <row r="670" spans="1:8" ht="12.75" customHeight="1">
      <c r="A670" s="6"/>
      <c r="D670" s="73"/>
      <c r="E670" s="73"/>
      <c r="F670" s="6"/>
      <c r="G670" s="6"/>
      <c r="H670" s="6"/>
    </row>
    <row r="671" spans="1:8" ht="12.75" customHeight="1">
      <c r="A671" s="6"/>
      <c r="D671" s="73"/>
      <c r="E671" s="73"/>
      <c r="F671" s="6"/>
      <c r="G671" s="6"/>
      <c r="H671" s="6"/>
    </row>
    <row r="672" spans="1:8" ht="12.75" customHeight="1">
      <c r="A672" s="6"/>
      <c r="D672" s="73"/>
      <c r="E672" s="73"/>
      <c r="F672" s="6"/>
      <c r="G672" s="6"/>
      <c r="H672" s="6"/>
    </row>
    <row r="673" spans="1:8" ht="12.75" customHeight="1">
      <c r="A673" s="6"/>
      <c r="D673" s="73"/>
      <c r="E673" s="73"/>
      <c r="F673" s="6"/>
      <c r="G673" s="6"/>
      <c r="H673" s="6"/>
    </row>
    <row r="674" spans="1:8" ht="12.75" customHeight="1">
      <c r="A674" s="6"/>
      <c r="D674" s="73"/>
      <c r="E674" s="73"/>
      <c r="F674" s="6"/>
      <c r="G674" s="6"/>
      <c r="H674" s="6"/>
    </row>
    <row r="675" spans="1:8" ht="12.75" customHeight="1">
      <c r="A675" s="6"/>
      <c r="D675" s="73"/>
      <c r="E675" s="73"/>
      <c r="F675" s="6"/>
      <c r="G675" s="6"/>
      <c r="H675" s="6"/>
    </row>
    <row r="676" spans="1:8" ht="12.75" customHeight="1">
      <c r="A676" s="6"/>
      <c r="D676" s="73"/>
      <c r="E676" s="73"/>
      <c r="F676" s="6"/>
      <c r="G676" s="6"/>
      <c r="H676" s="6"/>
    </row>
    <row r="677" spans="1:8" ht="12.75" customHeight="1">
      <c r="A677" s="6"/>
      <c r="D677" s="73"/>
      <c r="E677" s="73"/>
      <c r="F677" s="6"/>
      <c r="G677" s="6"/>
      <c r="H677" s="6"/>
    </row>
    <row r="678" spans="1:8" ht="12.75" customHeight="1">
      <c r="A678" s="6"/>
      <c r="D678" s="73"/>
      <c r="E678" s="73"/>
      <c r="F678" s="6"/>
      <c r="G678" s="6"/>
      <c r="H678" s="6"/>
    </row>
    <row r="679" spans="1:8" ht="12.75" customHeight="1">
      <c r="A679" s="6"/>
      <c r="D679" s="73"/>
      <c r="E679" s="73"/>
      <c r="F679" s="6"/>
      <c r="G679" s="6"/>
      <c r="H679" s="6"/>
    </row>
    <row r="680" spans="1:8" ht="12.75" customHeight="1">
      <c r="A680" s="6"/>
      <c r="D680" s="73"/>
      <c r="E680" s="73"/>
      <c r="F680" s="6"/>
      <c r="G680" s="6"/>
      <c r="H680" s="6"/>
    </row>
    <row r="681" spans="1:8" ht="12.75" customHeight="1">
      <c r="A681" s="6"/>
      <c r="D681" s="73"/>
      <c r="E681" s="73"/>
      <c r="F681" s="6"/>
      <c r="G681" s="6"/>
      <c r="H681" s="6"/>
    </row>
    <row r="682" spans="1:8" ht="12.75" customHeight="1">
      <c r="A682" s="6"/>
      <c r="D682" s="73"/>
      <c r="E682" s="73"/>
      <c r="F682" s="6"/>
      <c r="G682" s="6"/>
      <c r="H682" s="6"/>
    </row>
    <row r="683" spans="1:8" ht="12.75" customHeight="1">
      <c r="A683" s="6"/>
      <c r="D683" s="73"/>
      <c r="E683" s="73"/>
      <c r="F683" s="6"/>
      <c r="G683" s="6"/>
      <c r="H683" s="6"/>
    </row>
    <row r="684" spans="1:8" ht="12.75" customHeight="1">
      <c r="A684" s="6"/>
      <c r="D684" s="73"/>
      <c r="E684" s="73"/>
      <c r="F684" s="6"/>
      <c r="G684" s="6"/>
      <c r="H684" s="6"/>
    </row>
    <row r="685" spans="1:8" ht="12.75" customHeight="1">
      <c r="A685" s="6"/>
      <c r="D685" s="73"/>
      <c r="E685" s="73"/>
      <c r="F685" s="6"/>
      <c r="G685" s="6"/>
      <c r="H685" s="6"/>
    </row>
    <row r="686" spans="1:8" ht="12.75" customHeight="1">
      <c r="A686" s="6"/>
      <c r="D686" s="73"/>
      <c r="E686" s="73"/>
      <c r="F686" s="6"/>
      <c r="G686" s="6"/>
      <c r="H686" s="6"/>
    </row>
    <row r="687" spans="1:8" ht="12.75" customHeight="1">
      <c r="A687" s="6"/>
      <c r="D687" s="73"/>
      <c r="E687" s="73"/>
      <c r="F687" s="6"/>
      <c r="G687" s="6"/>
      <c r="H687" s="6"/>
    </row>
    <row r="688" spans="1:8" ht="12.75" customHeight="1">
      <c r="A688" s="6"/>
      <c r="D688" s="73"/>
      <c r="E688" s="73"/>
      <c r="F688" s="6"/>
      <c r="G688" s="6"/>
      <c r="H688" s="6"/>
    </row>
    <row r="689" spans="1:8" ht="12.75" customHeight="1">
      <c r="A689" s="6"/>
      <c r="D689" s="73"/>
      <c r="E689" s="73"/>
      <c r="F689" s="6"/>
      <c r="G689" s="6"/>
      <c r="H689" s="6"/>
    </row>
    <row r="690" spans="1:8" ht="12.75" customHeight="1">
      <c r="A690" s="6"/>
      <c r="D690" s="73"/>
      <c r="E690" s="73"/>
      <c r="F690" s="6"/>
      <c r="G690" s="6"/>
      <c r="H690" s="6"/>
    </row>
    <row r="691" spans="1:8" ht="12.75" customHeight="1">
      <c r="A691" s="6"/>
      <c r="D691" s="73"/>
      <c r="E691" s="73"/>
      <c r="F691" s="6"/>
      <c r="G691" s="6"/>
      <c r="H691" s="6"/>
    </row>
    <row r="692" spans="1:8" ht="12.75" customHeight="1">
      <c r="A692" s="6"/>
      <c r="D692" s="73"/>
      <c r="E692" s="73"/>
      <c r="F692" s="6"/>
      <c r="G692" s="6"/>
      <c r="H692" s="6"/>
    </row>
    <row r="693" spans="1:8" ht="12.75" customHeight="1">
      <c r="A693" s="6"/>
      <c r="D693" s="73"/>
      <c r="E693" s="73"/>
      <c r="F693" s="6"/>
      <c r="G693" s="6"/>
      <c r="H693" s="6"/>
    </row>
    <row r="694" spans="1:8" ht="12.75" customHeight="1">
      <c r="A694" s="6"/>
      <c r="D694" s="73"/>
      <c r="E694" s="73"/>
      <c r="F694" s="6"/>
      <c r="G694" s="6"/>
      <c r="H694" s="6"/>
    </row>
    <row r="695" spans="1:8" ht="12.75" customHeight="1">
      <c r="A695" s="6"/>
      <c r="D695" s="73"/>
      <c r="E695" s="73"/>
      <c r="F695" s="6"/>
      <c r="G695" s="6"/>
      <c r="H695" s="6"/>
    </row>
    <row r="696" spans="1:8" ht="12.75" customHeight="1">
      <c r="A696" s="6"/>
      <c r="D696" s="73"/>
      <c r="E696" s="73"/>
      <c r="F696" s="6"/>
      <c r="G696" s="6"/>
      <c r="H696" s="6"/>
    </row>
    <row r="697" spans="1:8" ht="12.75" customHeight="1">
      <c r="A697" s="6"/>
      <c r="D697" s="73"/>
      <c r="E697" s="73"/>
      <c r="F697" s="6"/>
      <c r="G697" s="6"/>
      <c r="H697" s="6"/>
    </row>
    <row r="698" spans="1:8" ht="12.75" customHeight="1">
      <c r="A698" s="6"/>
      <c r="D698" s="73"/>
      <c r="E698" s="73"/>
      <c r="F698" s="6"/>
      <c r="G698" s="6"/>
      <c r="H698" s="6"/>
    </row>
    <row r="699" spans="1:8" ht="12.75" customHeight="1">
      <c r="A699" s="6"/>
      <c r="D699" s="73"/>
      <c r="E699" s="73"/>
      <c r="F699" s="6"/>
      <c r="G699" s="6"/>
      <c r="H699" s="6"/>
    </row>
    <row r="700" spans="1:8" ht="12.75" customHeight="1">
      <c r="A700" s="6"/>
      <c r="D700" s="73"/>
      <c r="E700" s="73"/>
      <c r="F700" s="6"/>
      <c r="G700" s="6"/>
      <c r="H700" s="6"/>
    </row>
    <row r="701" spans="1:8" ht="12.75" customHeight="1">
      <c r="A701" s="6"/>
      <c r="D701" s="73"/>
      <c r="E701" s="73"/>
      <c r="F701" s="6"/>
      <c r="G701" s="6"/>
      <c r="H701" s="6"/>
    </row>
    <row r="702" spans="1:8" ht="12.75" customHeight="1">
      <c r="A702" s="6"/>
      <c r="D702" s="73"/>
      <c r="E702" s="73"/>
      <c r="F702" s="6"/>
      <c r="G702" s="6"/>
      <c r="H702" s="6"/>
    </row>
    <row r="703" spans="1:8" ht="12.75" customHeight="1">
      <c r="A703" s="6"/>
      <c r="D703" s="73"/>
      <c r="E703" s="73"/>
      <c r="F703" s="6"/>
      <c r="G703" s="6"/>
      <c r="H703" s="6"/>
    </row>
    <row r="704" spans="1:8" ht="12.75" customHeight="1">
      <c r="A704" s="6"/>
      <c r="D704" s="73"/>
      <c r="E704" s="73"/>
      <c r="F704" s="6"/>
      <c r="G704" s="6"/>
      <c r="H704" s="6"/>
    </row>
    <row r="705" spans="1:8" ht="12.75" customHeight="1">
      <c r="A705" s="6"/>
      <c r="D705" s="73"/>
      <c r="E705" s="73"/>
      <c r="F705" s="6"/>
      <c r="G705" s="6"/>
      <c r="H705" s="6"/>
    </row>
    <row r="706" spans="1:8" ht="12.75" customHeight="1">
      <c r="A706" s="6"/>
      <c r="D706" s="73"/>
      <c r="E706" s="73"/>
      <c r="F706" s="6"/>
      <c r="G706" s="6"/>
      <c r="H706" s="6"/>
    </row>
    <row r="707" spans="1:8" ht="12.75" customHeight="1">
      <c r="A707" s="6"/>
      <c r="D707" s="73"/>
      <c r="E707" s="73"/>
      <c r="F707" s="6"/>
      <c r="G707" s="6"/>
      <c r="H707" s="6"/>
    </row>
    <row r="708" spans="1:8" ht="12.75" customHeight="1">
      <c r="A708" s="6"/>
      <c r="D708" s="73"/>
      <c r="E708" s="73"/>
      <c r="F708" s="6"/>
      <c r="G708" s="6"/>
      <c r="H708" s="6"/>
    </row>
    <row r="709" spans="1:8" ht="12.75" customHeight="1">
      <c r="A709" s="6"/>
      <c r="D709" s="73"/>
      <c r="E709" s="73"/>
      <c r="F709" s="6"/>
      <c r="G709" s="6"/>
      <c r="H709" s="6"/>
    </row>
    <row r="710" spans="1:8" ht="12.75" customHeight="1">
      <c r="A710" s="6"/>
      <c r="D710" s="73"/>
      <c r="E710" s="73"/>
      <c r="F710" s="6"/>
      <c r="G710" s="6"/>
      <c r="H710" s="6"/>
    </row>
    <row r="711" spans="1:8" ht="12.75" customHeight="1">
      <c r="A711" s="6"/>
      <c r="D711" s="73"/>
      <c r="E711" s="73"/>
      <c r="F711" s="6"/>
      <c r="G711" s="6"/>
      <c r="H711" s="6"/>
    </row>
    <row r="712" spans="1:8" ht="12.75" customHeight="1">
      <c r="A712" s="6"/>
      <c r="D712" s="73"/>
      <c r="E712" s="73"/>
      <c r="F712" s="6"/>
      <c r="G712" s="6"/>
      <c r="H712" s="6"/>
    </row>
    <row r="713" spans="1:8" ht="12.75" customHeight="1">
      <c r="A713" s="6"/>
      <c r="D713" s="73"/>
      <c r="E713" s="73"/>
      <c r="F713" s="6"/>
      <c r="G713" s="6"/>
      <c r="H713" s="6"/>
    </row>
    <row r="714" spans="1:8" ht="12.75" customHeight="1">
      <c r="A714" s="6"/>
      <c r="D714" s="73"/>
      <c r="E714" s="73"/>
      <c r="F714" s="6"/>
      <c r="G714" s="6"/>
      <c r="H714" s="6"/>
    </row>
    <row r="715" spans="1:8" ht="12.75" customHeight="1">
      <c r="A715" s="6"/>
      <c r="D715" s="73"/>
      <c r="E715" s="73"/>
      <c r="F715" s="6"/>
      <c r="G715" s="6"/>
      <c r="H715" s="6"/>
    </row>
    <row r="716" spans="1:8" ht="12.75" customHeight="1">
      <c r="A716" s="6"/>
      <c r="D716" s="73"/>
      <c r="E716" s="73"/>
      <c r="F716" s="6"/>
      <c r="G716" s="6"/>
      <c r="H716" s="6"/>
    </row>
    <row r="717" spans="1:8" ht="12.75" customHeight="1">
      <c r="A717" s="6"/>
      <c r="D717" s="73"/>
      <c r="E717" s="73"/>
      <c r="F717" s="6"/>
      <c r="G717" s="6"/>
      <c r="H717" s="6"/>
    </row>
    <row r="718" spans="1:8" ht="12.75" customHeight="1">
      <c r="A718" s="6"/>
      <c r="D718" s="73"/>
      <c r="E718" s="73"/>
      <c r="F718" s="6"/>
      <c r="G718" s="6"/>
      <c r="H718" s="6"/>
    </row>
    <row r="719" spans="1:8" ht="12.75" customHeight="1">
      <c r="A719" s="6"/>
      <c r="D719" s="73"/>
      <c r="E719" s="73"/>
      <c r="F719" s="6"/>
      <c r="G719" s="6"/>
      <c r="H719" s="6"/>
    </row>
    <row r="720" spans="1:8" ht="12.75" customHeight="1">
      <c r="A720" s="6"/>
      <c r="D720" s="73"/>
      <c r="E720" s="73"/>
      <c r="F720" s="6"/>
      <c r="G720" s="6"/>
      <c r="H720" s="6"/>
    </row>
    <row r="721" spans="1:8" ht="12.75" customHeight="1">
      <c r="A721" s="6"/>
      <c r="D721" s="73"/>
      <c r="E721" s="73"/>
      <c r="F721" s="6"/>
      <c r="G721" s="6"/>
      <c r="H721" s="6"/>
    </row>
    <row r="722" spans="1:8" ht="12.75" customHeight="1">
      <c r="A722" s="6"/>
      <c r="D722" s="73"/>
      <c r="E722" s="73"/>
      <c r="F722" s="6"/>
      <c r="G722" s="6"/>
      <c r="H722" s="6"/>
    </row>
    <row r="723" spans="1:8" ht="12.75" customHeight="1">
      <c r="A723" s="6"/>
      <c r="D723" s="73"/>
      <c r="E723" s="73"/>
      <c r="F723" s="6"/>
      <c r="G723" s="6"/>
      <c r="H723" s="6"/>
    </row>
    <row r="724" spans="1:8" ht="12.75" customHeight="1">
      <c r="A724" s="6"/>
      <c r="D724" s="73"/>
      <c r="E724" s="73"/>
      <c r="F724" s="6"/>
      <c r="G724" s="6"/>
      <c r="H724" s="6"/>
    </row>
    <row r="725" spans="1:8" ht="12.75" customHeight="1">
      <c r="A725" s="6"/>
      <c r="D725" s="73"/>
      <c r="E725" s="73"/>
      <c r="F725" s="6"/>
      <c r="G725" s="6"/>
      <c r="H725" s="6"/>
    </row>
    <row r="726" spans="1:8" ht="12.75" customHeight="1">
      <c r="A726" s="6"/>
      <c r="D726" s="73"/>
      <c r="E726" s="73"/>
      <c r="F726" s="6"/>
      <c r="G726" s="6"/>
      <c r="H726" s="6"/>
    </row>
    <row r="727" spans="1:8" ht="12.75" customHeight="1">
      <c r="A727" s="6"/>
      <c r="D727" s="73"/>
      <c r="E727" s="73"/>
      <c r="F727" s="6"/>
      <c r="G727" s="6"/>
      <c r="H727" s="6"/>
    </row>
    <row r="728" spans="1:8" ht="12.75" customHeight="1">
      <c r="A728" s="6"/>
      <c r="D728" s="73"/>
      <c r="E728" s="73"/>
      <c r="F728" s="6"/>
      <c r="G728" s="6"/>
      <c r="H728" s="6"/>
    </row>
    <row r="729" spans="1:8" ht="12.75" customHeight="1">
      <c r="A729" s="6"/>
      <c r="D729" s="73"/>
      <c r="E729" s="73"/>
      <c r="F729" s="6"/>
      <c r="G729" s="6"/>
      <c r="H729" s="6"/>
    </row>
    <row r="730" spans="1:8" ht="12.75" customHeight="1">
      <c r="A730" s="6"/>
      <c r="D730" s="73"/>
      <c r="E730" s="73"/>
      <c r="F730" s="6"/>
      <c r="G730" s="6"/>
      <c r="H730" s="6"/>
    </row>
    <row r="731" spans="1:8" ht="12.75" customHeight="1">
      <c r="A731" s="6"/>
      <c r="D731" s="73"/>
      <c r="E731" s="73"/>
      <c r="F731" s="6"/>
      <c r="G731" s="6"/>
      <c r="H731" s="6"/>
    </row>
    <row r="732" spans="1:8" ht="12.75" customHeight="1">
      <c r="A732" s="6"/>
      <c r="D732" s="73"/>
      <c r="E732" s="73"/>
      <c r="F732" s="6"/>
      <c r="G732" s="6"/>
      <c r="H732" s="6"/>
    </row>
    <row r="733" spans="1:8" ht="12.75" customHeight="1">
      <c r="A733" s="6"/>
      <c r="D733" s="73"/>
      <c r="E733" s="73"/>
      <c r="F733" s="6"/>
      <c r="G733" s="6"/>
      <c r="H733" s="6"/>
    </row>
    <row r="734" spans="1:8" ht="12.75" customHeight="1">
      <c r="A734" s="6"/>
      <c r="D734" s="73"/>
      <c r="E734" s="73"/>
      <c r="F734" s="6"/>
      <c r="G734" s="6"/>
      <c r="H734" s="6"/>
    </row>
    <row r="735" spans="1:8" ht="12.75" customHeight="1">
      <c r="A735" s="6"/>
      <c r="D735" s="73"/>
      <c r="E735" s="73"/>
      <c r="F735" s="6"/>
      <c r="G735" s="6"/>
      <c r="H735" s="6"/>
    </row>
    <row r="736" spans="1:8" ht="12.75" customHeight="1">
      <c r="A736" s="6"/>
      <c r="D736" s="73"/>
      <c r="E736" s="73"/>
      <c r="F736" s="6"/>
      <c r="G736" s="6"/>
      <c r="H736" s="6"/>
    </row>
    <row r="737" spans="1:8" ht="12.75" customHeight="1">
      <c r="A737" s="6"/>
      <c r="D737" s="73"/>
      <c r="E737" s="73"/>
      <c r="F737" s="6"/>
      <c r="G737" s="6"/>
      <c r="H737" s="6"/>
    </row>
    <row r="738" spans="1:8" ht="12.75" customHeight="1">
      <c r="A738" s="6"/>
      <c r="D738" s="73"/>
      <c r="E738" s="73"/>
      <c r="F738" s="6"/>
      <c r="G738" s="6"/>
      <c r="H738" s="6"/>
    </row>
    <row r="739" spans="1:8" ht="12.75" customHeight="1">
      <c r="A739" s="6"/>
      <c r="D739" s="73"/>
      <c r="E739" s="73"/>
      <c r="F739" s="6"/>
      <c r="G739" s="6"/>
      <c r="H739" s="6"/>
    </row>
    <row r="740" spans="1:8" ht="12.75" customHeight="1">
      <c r="A740" s="6"/>
      <c r="D740" s="73"/>
      <c r="E740" s="73"/>
      <c r="F740" s="6"/>
      <c r="G740" s="6"/>
      <c r="H740" s="6"/>
    </row>
    <row r="741" spans="1:8" ht="12.75" customHeight="1">
      <c r="A741" s="6"/>
      <c r="D741" s="73"/>
      <c r="E741" s="73"/>
      <c r="F741" s="6"/>
      <c r="G741" s="6"/>
      <c r="H741" s="6"/>
    </row>
    <row r="742" spans="1:8" ht="12.75" customHeight="1">
      <c r="A742" s="6"/>
      <c r="D742" s="73"/>
      <c r="E742" s="73"/>
      <c r="F742" s="6"/>
      <c r="G742" s="6"/>
      <c r="H742" s="6"/>
    </row>
    <row r="743" spans="1:8" ht="12.75" customHeight="1">
      <c r="A743" s="6"/>
      <c r="D743" s="73"/>
      <c r="E743" s="73"/>
      <c r="F743" s="6"/>
      <c r="G743" s="6"/>
      <c r="H743" s="6"/>
    </row>
    <row r="744" spans="1:8" ht="12.75" customHeight="1">
      <c r="A744" s="6"/>
      <c r="D744" s="73"/>
      <c r="E744" s="73"/>
      <c r="F744" s="6"/>
      <c r="G744" s="6"/>
      <c r="H744" s="6"/>
    </row>
    <row r="745" spans="1:8" ht="12.75" customHeight="1">
      <c r="A745" s="6"/>
      <c r="D745" s="73"/>
      <c r="E745" s="73"/>
      <c r="F745" s="6"/>
      <c r="G745" s="6"/>
      <c r="H745" s="6"/>
    </row>
    <row r="746" spans="1:8" ht="12.75" customHeight="1">
      <c r="A746" s="6"/>
      <c r="D746" s="73"/>
      <c r="E746" s="73"/>
      <c r="F746" s="6"/>
      <c r="G746" s="6"/>
      <c r="H746" s="6"/>
    </row>
    <row r="747" spans="1:8" ht="12.75" customHeight="1">
      <c r="A747" s="6"/>
      <c r="D747" s="73"/>
      <c r="E747" s="73"/>
      <c r="F747" s="6"/>
      <c r="G747" s="6"/>
      <c r="H747" s="6"/>
    </row>
    <row r="748" spans="1:8" ht="12.75" customHeight="1">
      <c r="A748" s="6"/>
      <c r="D748" s="73"/>
      <c r="E748" s="73"/>
      <c r="F748" s="6"/>
      <c r="G748" s="6"/>
      <c r="H748" s="6"/>
    </row>
    <row r="749" spans="1:8" ht="12.75" customHeight="1">
      <c r="A749" s="6"/>
      <c r="D749" s="73"/>
      <c r="E749" s="73"/>
      <c r="F749" s="6"/>
      <c r="G749" s="6"/>
      <c r="H749" s="6"/>
    </row>
    <row r="750" spans="1:8" ht="12.75" customHeight="1">
      <c r="A750" s="6"/>
      <c r="D750" s="73"/>
      <c r="E750" s="73"/>
      <c r="F750" s="6"/>
      <c r="G750" s="6"/>
      <c r="H750" s="6"/>
    </row>
    <row r="751" spans="1:8" ht="12.75" customHeight="1">
      <c r="A751" s="6"/>
      <c r="D751" s="73"/>
      <c r="E751" s="73"/>
      <c r="F751" s="6"/>
      <c r="G751" s="6"/>
      <c r="H751" s="6"/>
    </row>
    <row r="752" spans="1:8" ht="12.75" customHeight="1">
      <c r="A752" s="6"/>
      <c r="D752" s="73"/>
      <c r="E752" s="73"/>
      <c r="F752" s="6"/>
      <c r="G752" s="6"/>
      <c r="H752" s="6"/>
    </row>
    <row r="753" spans="1:8" ht="12.75" customHeight="1">
      <c r="A753" s="6"/>
      <c r="D753" s="73"/>
      <c r="E753" s="73"/>
      <c r="F753" s="6"/>
      <c r="G753" s="6"/>
      <c r="H753" s="6"/>
    </row>
    <row r="754" spans="1:8" ht="12.75" customHeight="1">
      <c r="A754" s="6"/>
      <c r="D754" s="73"/>
      <c r="E754" s="73"/>
      <c r="F754" s="6"/>
      <c r="G754" s="6"/>
      <c r="H754" s="6"/>
    </row>
    <row r="755" spans="1:8" ht="12.75" customHeight="1">
      <c r="A755" s="6"/>
      <c r="D755" s="73"/>
      <c r="E755" s="73"/>
      <c r="F755" s="6"/>
      <c r="G755" s="6"/>
      <c r="H755" s="6"/>
    </row>
    <row r="756" spans="1:8" ht="12.75" customHeight="1">
      <c r="A756" s="6"/>
      <c r="D756" s="73"/>
      <c r="E756" s="73"/>
      <c r="F756" s="6"/>
      <c r="G756" s="6"/>
      <c r="H756" s="6"/>
    </row>
    <row r="757" spans="1:8" ht="12.75" customHeight="1">
      <c r="A757" s="6"/>
      <c r="D757" s="73"/>
      <c r="E757" s="73"/>
      <c r="F757" s="6"/>
      <c r="G757" s="6"/>
      <c r="H757" s="6"/>
    </row>
    <row r="758" spans="1:8" ht="12.75" customHeight="1">
      <c r="A758" s="6"/>
      <c r="D758" s="73"/>
      <c r="E758" s="73"/>
      <c r="F758" s="6"/>
      <c r="G758" s="6"/>
      <c r="H758" s="6"/>
    </row>
    <row r="759" spans="1:8" ht="12.75" customHeight="1">
      <c r="A759" s="6"/>
      <c r="D759" s="73"/>
      <c r="E759" s="73"/>
      <c r="F759" s="6"/>
      <c r="G759" s="6"/>
      <c r="H759" s="6"/>
    </row>
    <row r="760" spans="1:8" ht="12.75" customHeight="1">
      <c r="A760" s="6"/>
      <c r="D760" s="73"/>
      <c r="E760" s="73"/>
      <c r="F760" s="6"/>
      <c r="G760" s="6"/>
      <c r="H760" s="6"/>
    </row>
    <row r="761" spans="1:8" ht="12.75" customHeight="1">
      <c r="A761" s="6"/>
      <c r="D761" s="73"/>
      <c r="E761" s="73"/>
      <c r="F761" s="6"/>
      <c r="G761" s="6"/>
      <c r="H761" s="6"/>
    </row>
    <row r="762" spans="1:8" ht="12.75" customHeight="1">
      <c r="A762" s="6"/>
      <c r="D762" s="73"/>
      <c r="E762" s="73"/>
      <c r="F762" s="6"/>
      <c r="G762" s="6"/>
      <c r="H762" s="6"/>
    </row>
    <row r="763" spans="1:8" ht="12.75" customHeight="1">
      <c r="A763" s="6"/>
      <c r="D763" s="73"/>
      <c r="E763" s="73"/>
      <c r="F763" s="6"/>
      <c r="G763" s="6"/>
      <c r="H763" s="6"/>
    </row>
    <row r="764" spans="1:8" ht="12.75" customHeight="1">
      <c r="A764" s="6"/>
      <c r="D764" s="73"/>
      <c r="E764" s="73"/>
      <c r="F764" s="6"/>
      <c r="G764" s="6"/>
      <c r="H764" s="6"/>
    </row>
    <row r="765" spans="1:8" ht="12.75" customHeight="1">
      <c r="A765" s="6"/>
      <c r="D765" s="73"/>
      <c r="E765" s="73"/>
      <c r="F765" s="6"/>
      <c r="G765" s="6"/>
      <c r="H765" s="6"/>
    </row>
    <row r="766" spans="1:8" ht="12.75" customHeight="1">
      <c r="A766" s="6"/>
      <c r="D766" s="73"/>
      <c r="E766" s="73"/>
      <c r="F766" s="6"/>
      <c r="G766" s="6"/>
      <c r="H766" s="6"/>
    </row>
    <row r="767" spans="1:8" ht="12.75" customHeight="1">
      <c r="A767" s="6"/>
      <c r="D767" s="73"/>
      <c r="E767" s="73"/>
      <c r="F767" s="6"/>
      <c r="G767" s="6"/>
      <c r="H767" s="6"/>
    </row>
    <row r="768" spans="1:8" ht="12.75" customHeight="1">
      <c r="A768" s="6"/>
      <c r="D768" s="73"/>
      <c r="E768" s="73"/>
      <c r="F768" s="6"/>
      <c r="G768" s="6"/>
      <c r="H768" s="6"/>
    </row>
    <row r="769" spans="1:8" ht="12.75" customHeight="1">
      <c r="A769" s="6"/>
      <c r="D769" s="73"/>
      <c r="E769" s="73"/>
      <c r="F769" s="6"/>
      <c r="G769" s="6"/>
      <c r="H769" s="6"/>
    </row>
    <row r="770" spans="1:8" ht="12.75" customHeight="1">
      <c r="A770" s="6"/>
      <c r="D770" s="73"/>
      <c r="E770" s="73"/>
      <c r="F770" s="6"/>
      <c r="G770" s="6"/>
      <c r="H770" s="6"/>
    </row>
    <row r="771" spans="1:8" ht="12.75" customHeight="1">
      <c r="A771" s="6"/>
      <c r="D771" s="73"/>
      <c r="E771" s="73"/>
      <c r="F771" s="6"/>
      <c r="G771" s="6"/>
      <c r="H771" s="6"/>
    </row>
    <row r="772" spans="1:8" ht="12.75" customHeight="1">
      <c r="A772" s="6"/>
      <c r="D772" s="73"/>
      <c r="E772" s="73"/>
      <c r="F772" s="6"/>
      <c r="G772" s="6"/>
      <c r="H772" s="6"/>
    </row>
    <row r="773" spans="1:8" ht="12.75" customHeight="1">
      <c r="A773" s="6"/>
      <c r="D773" s="73"/>
      <c r="E773" s="73"/>
      <c r="F773" s="6"/>
      <c r="G773" s="6"/>
      <c r="H773" s="6"/>
    </row>
    <row r="774" spans="1:8" ht="12.75" customHeight="1">
      <c r="A774" s="6"/>
      <c r="D774" s="73"/>
      <c r="E774" s="73"/>
      <c r="F774" s="6"/>
      <c r="G774" s="6"/>
      <c r="H774" s="6"/>
    </row>
    <row r="775" spans="1:8" ht="12.75" customHeight="1">
      <c r="A775" s="6"/>
      <c r="D775" s="73"/>
      <c r="E775" s="73"/>
      <c r="F775" s="6"/>
      <c r="G775" s="6"/>
      <c r="H775" s="6"/>
    </row>
    <row r="776" spans="1:8" ht="12.75" customHeight="1">
      <c r="A776" s="6"/>
      <c r="D776" s="73"/>
      <c r="E776" s="73"/>
      <c r="F776" s="6"/>
      <c r="G776" s="6"/>
      <c r="H776" s="6"/>
    </row>
    <row r="777" spans="1:8" ht="12.75" customHeight="1">
      <c r="A777" s="6"/>
      <c r="D777" s="73"/>
      <c r="E777" s="73"/>
      <c r="F777" s="6"/>
      <c r="G777" s="6"/>
      <c r="H777" s="6"/>
    </row>
    <row r="778" spans="1:8" ht="12.75" customHeight="1">
      <c r="A778" s="6"/>
      <c r="D778" s="73"/>
      <c r="E778" s="73"/>
      <c r="F778" s="6"/>
      <c r="G778" s="6"/>
      <c r="H778" s="6"/>
    </row>
    <row r="779" spans="1:8" ht="12.75" customHeight="1">
      <c r="A779" s="6"/>
      <c r="D779" s="73"/>
      <c r="E779" s="73"/>
      <c r="F779" s="6"/>
      <c r="G779" s="6"/>
      <c r="H779" s="6"/>
    </row>
    <row r="780" spans="1:8" ht="12.75" customHeight="1">
      <c r="A780" s="6"/>
      <c r="D780" s="73"/>
      <c r="E780" s="73"/>
      <c r="F780" s="6"/>
      <c r="G780" s="6"/>
      <c r="H780" s="6"/>
    </row>
    <row r="781" spans="1:8" ht="12.75" customHeight="1">
      <c r="A781" s="6"/>
      <c r="D781" s="73"/>
      <c r="E781" s="73"/>
      <c r="F781" s="6"/>
      <c r="G781" s="6"/>
      <c r="H781" s="6"/>
    </row>
    <row r="782" spans="1:8" ht="12.75" customHeight="1">
      <c r="A782" s="6"/>
      <c r="D782" s="73"/>
      <c r="E782" s="73"/>
      <c r="F782" s="6"/>
      <c r="G782" s="6"/>
      <c r="H782" s="6"/>
    </row>
    <row r="783" spans="1:8" ht="12.75" customHeight="1">
      <c r="A783" s="6"/>
      <c r="D783" s="73"/>
      <c r="E783" s="73"/>
      <c r="F783" s="6"/>
      <c r="G783" s="6"/>
      <c r="H783" s="6"/>
    </row>
    <row r="784" spans="1:8" ht="12.75" customHeight="1">
      <c r="A784" s="6"/>
      <c r="D784" s="73"/>
      <c r="E784" s="73"/>
      <c r="F784" s="6"/>
      <c r="G784" s="6"/>
      <c r="H784" s="6"/>
    </row>
    <row r="785" spans="1:8" ht="12.75" customHeight="1">
      <c r="A785" s="6"/>
      <c r="D785" s="73"/>
      <c r="E785" s="73"/>
      <c r="F785" s="6"/>
      <c r="G785" s="6"/>
      <c r="H785" s="6"/>
    </row>
    <row r="786" spans="1:8" ht="12.75" customHeight="1">
      <c r="A786" s="6"/>
      <c r="D786" s="73"/>
      <c r="E786" s="73"/>
      <c r="F786" s="6"/>
      <c r="G786" s="6"/>
      <c r="H786" s="6"/>
    </row>
    <row r="787" spans="1:8" ht="12.75" customHeight="1">
      <c r="A787" s="6"/>
      <c r="D787" s="73"/>
      <c r="E787" s="73"/>
      <c r="F787" s="6"/>
      <c r="G787" s="6"/>
      <c r="H787" s="6"/>
    </row>
    <row r="788" spans="1:8" ht="12.75" customHeight="1">
      <c r="A788" s="6"/>
      <c r="D788" s="73"/>
      <c r="E788" s="73"/>
      <c r="F788" s="6"/>
      <c r="G788" s="6"/>
      <c r="H788" s="6"/>
    </row>
    <row r="789" spans="1:8" ht="12.75" customHeight="1">
      <c r="A789" s="6"/>
      <c r="D789" s="73"/>
      <c r="E789" s="73"/>
      <c r="F789" s="6"/>
      <c r="G789" s="6"/>
      <c r="H789" s="6"/>
    </row>
    <row r="790" spans="1:8" ht="12.75" customHeight="1">
      <c r="A790" s="6"/>
      <c r="D790" s="73"/>
      <c r="E790" s="73"/>
      <c r="F790" s="6"/>
      <c r="G790" s="6"/>
      <c r="H790" s="6"/>
    </row>
    <row r="791" spans="1:8" ht="12.75" customHeight="1">
      <c r="A791" s="6"/>
      <c r="D791" s="73"/>
      <c r="E791" s="73"/>
      <c r="F791" s="6"/>
      <c r="G791" s="6"/>
      <c r="H791" s="6"/>
    </row>
    <row r="792" spans="1:8" ht="12.75" customHeight="1">
      <c r="A792" s="6"/>
      <c r="D792" s="73"/>
      <c r="E792" s="73"/>
      <c r="F792" s="6"/>
      <c r="G792" s="6"/>
      <c r="H792" s="6"/>
    </row>
    <row r="793" spans="1:8" ht="12.75" customHeight="1">
      <c r="A793" s="6"/>
      <c r="D793" s="73"/>
      <c r="E793" s="73"/>
      <c r="F793" s="6"/>
      <c r="G793" s="6"/>
      <c r="H793" s="6"/>
    </row>
    <row r="794" spans="1:8" ht="12.75" customHeight="1">
      <c r="A794" s="6"/>
      <c r="D794" s="73"/>
      <c r="E794" s="73"/>
      <c r="F794" s="6"/>
      <c r="G794" s="6"/>
      <c r="H794" s="6"/>
    </row>
    <row r="795" spans="1:8" ht="12.75" customHeight="1">
      <c r="A795" s="6"/>
      <c r="D795" s="73"/>
      <c r="E795" s="73"/>
      <c r="F795" s="6"/>
      <c r="G795" s="6"/>
      <c r="H795" s="6"/>
    </row>
    <row r="796" spans="1:8" ht="12.75" customHeight="1">
      <c r="A796" s="6"/>
      <c r="D796" s="73"/>
      <c r="E796" s="73"/>
      <c r="F796" s="6"/>
      <c r="G796" s="6"/>
      <c r="H796" s="6"/>
    </row>
    <row r="797" spans="1:8" ht="12.75" customHeight="1">
      <c r="A797" s="6"/>
      <c r="D797" s="73"/>
      <c r="E797" s="73"/>
      <c r="F797" s="6"/>
      <c r="G797" s="6"/>
      <c r="H797" s="6"/>
    </row>
    <row r="798" spans="1:8" ht="12.75" customHeight="1">
      <c r="A798" s="6"/>
      <c r="D798" s="73"/>
      <c r="E798" s="73"/>
      <c r="F798" s="6"/>
      <c r="G798" s="6"/>
      <c r="H798" s="6"/>
    </row>
    <row r="799" spans="1:8" ht="12.75" customHeight="1">
      <c r="A799" s="6"/>
      <c r="D799" s="73"/>
      <c r="E799" s="73"/>
      <c r="F799" s="6"/>
      <c r="G799" s="6"/>
      <c r="H799" s="6"/>
    </row>
    <row r="800" spans="1:8" ht="12.75" customHeight="1">
      <c r="A800" s="6"/>
      <c r="D800" s="73"/>
      <c r="E800" s="73"/>
      <c r="F800" s="6"/>
      <c r="G800" s="6"/>
      <c r="H800" s="6"/>
    </row>
    <row r="801" spans="1:8" ht="12.75" customHeight="1">
      <c r="A801" s="6"/>
      <c r="D801" s="73"/>
      <c r="E801" s="73"/>
      <c r="F801" s="6"/>
      <c r="G801" s="6"/>
      <c r="H801" s="6"/>
    </row>
    <row r="802" spans="1:8" ht="12.75" customHeight="1">
      <c r="A802" s="6"/>
      <c r="D802" s="73"/>
      <c r="E802" s="73"/>
      <c r="F802" s="6"/>
      <c r="G802" s="6"/>
      <c r="H802" s="6"/>
    </row>
    <row r="803" spans="1:8" ht="12.75" customHeight="1">
      <c r="A803" s="6"/>
      <c r="D803" s="73"/>
      <c r="E803" s="73"/>
      <c r="F803" s="6"/>
      <c r="G803" s="6"/>
      <c r="H803" s="6"/>
    </row>
    <row r="804" spans="1:8" ht="12.75" customHeight="1">
      <c r="A804" s="6"/>
      <c r="D804" s="73"/>
      <c r="E804" s="73"/>
      <c r="F804" s="6"/>
      <c r="G804" s="6"/>
      <c r="H804" s="6"/>
    </row>
    <row r="805" spans="1:8" ht="12.75" customHeight="1">
      <c r="A805" s="6"/>
      <c r="D805" s="73"/>
      <c r="E805" s="73"/>
      <c r="F805" s="6"/>
      <c r="G805" s="6"/>
      <c r="H805" s="6"/>
    </row>
    <row r="806" spans="1:8" ht="12.75" customHeight="1">
      <c r="A806" s="6"/>
      <c r="D806" s="73"/>
      <c r="E806" s="73"/>
      <c r="F806" s="6"/>
      <c r="G806" s="6"/>
      <c r="H806" s="6"/>
    </row>
    <row r="807" spans="1:8" ht="12.75" customHeight="1">
      <c r="A807" s="6"/>
      <c r="D807" s="73"/>
      <c r="E807" s="73"/>
      <c r="F807" s="6"/>
      <c r="G807" s="6"/>
      <c r="H807" s="6"/>
    </row>
    <row r="808" spans="1:8" ht="12.75" customHeight="1">
      <c r="A808" s="6"/>
      <c r="D808" s="73"/>
      <c r="E808" s="73"/>
      <c r="F808" s="6"/>
      <c r="G808" s="6"/>
      <c r="H808" s="6"/>
    </row>
    <row r="809" spans="1:8" ht="12.75" customHeight="1">
      <c r="A809" s="6"/>
      <c r="D809" s="73"/>
      <c r="E809" s="73"/>
      <c r="F809" s="6"/>
      <c r="G809" s="6"/>
      <c r="H809" s="6"/>
    </row>
    <row r="810" spans="1:8" ht="12.75" customHeight="1">
      <c r="A810" s="6"/>
      <c r="D810" s="73"/>
      <c r="E810" s="73"/>
      <c r="F810" s="6"/>
      <c r="G810" s="6"/>
      <c r="H810" s="6"/>
    </row>
    <row r="811" spans="1:8" ht="12.75" customHeight="1">
      <c r="A811" s="6"/>
      <c r="D811" s="73"/>
      <c r="E811" s="73"/>
      <c r="F811" s="6"/>
      <c r="G811" s="6"/>
      <c r="H811" s="6"/>
    </row>
    <row r="812" spans="1:8" ht="12.75" customHeight="1">
      <c r="A812" s="6"/>
      <c r="D812" s="73"/>
      <c r="E812" s="73"/>
      <c r="F812" s="6"/>
      <c r="G812" s="6"/>
      <c r="H812" s="6"/>
    </row>
    <row r="813" spans="1:8" ht="12.75" customHeight="1">
      <c r="A813" s="6"/>
      <c r="D813" s="73"/>
      <c r="E813" s="73"/>
      <c r="F813" s="6"/>
      <c r="G813" s="6"/>
      <c r="H813" s="6"/>
    </row>
    <row r="814" spans="1:8" ht="12.75" customHeight="1">
      <c r="A814" s="6"/>
      <c r="D814" s="73"/>
      <c r="E814" s="73"/>
      <c r="F814" s="6"/>
      <c r="G814" s="6"/>
      <c r="H814" s="6"/>
    </row>
    <row r="815" spans="1:8" ht="12.75" customHeight="1">
      <c r="A815" s="6"/>
      <c r="D815" s="73"/>
      <c r="E815" s="73"/>
      <c r="F815" s="6"/>
      <c r="G815" s="6"/>
      <c r="H815" s="6"/>
    </row>
    <row r="816" spans="1:8" ht="12.75" customHeight="1">
      <c r="A816" s="6"/>
      <c r="D816" s="73"/>
      <c r="E816" s="73"/>
      <c r="F816" s="6"/>
      <c r="G816" s="6"/>
      <c r="H816" s="6"/>
    </row>
    <row r="817" spans="1:8" ht="12.75" customHeight="1">
      <c r="A817" s="6"/>
      <c r="D817" s="73"/>
      <c r="E817" s="73"/>
      <c r="F817" s="6"/>
      <c r="G817" s="6"/>
      <c r="H817" s="6"/>
    </row>
    <row r="818" spans="1:8" ht="12.75" customHeight="1">
      <c r="A818" s="6"/>
      <c r="D818" s="73"/>
      <c r="E818" s="73"/>
      <c r="F818" s="6"/>
      <c r="G818" s="6"/>
      <c r="H818" s="6"/>
    </row>
    <row r="819" spans="1:8" ht="12.75" customHeight="1">
      <c r="A819" s="6"/>
      <c r="D819" s="73"/>
      <c r="E819" s="73"/>
      <c r="F819" s="6"/>
      <c r="G819" s="6"/>
      <c r="H819" s="6"/>
    </row>
    <row r="820" spans="1:8" ht="12.75" customHeight="1">
      <c r="A820" s="6"/>
      <c r="D820" s="73"/>
      <c r="E820" s="73"/>
      <c r="F820" s="6"/>
      <c r="G820" s="6"/>
      <c r="H820" s="6"/>
    </row>
    <row r="821" spans="1:8" ht="12.75" customHeight="1">
      <c r="A821" s="6"/>
      <c r="D821" s="73"/>
      <c r="E821" s="73"/>
      <c r="F821" s="6"/>
      <c r="G821" s="6"/>
      <c r="H821" s="6"/>
    </row>
    <row r="822" spans="1:8" ht="12.75" customHeight="1">
      <c r="A822" s="6"/>
      <c r="D822" s="73"/>
      <c r="E822" s="73"/>
      <c r="F822" s="6"/>
      <c r="G822" s="6"/>
      <c r="H822" s="6"/>
    </row>
    <row r="823" spans="1:8" ht="12.75" customHeight="1">
      <c r="A823" s="6"/>
      <c r="D823" s="73"/>
      <c r="E823" s="73"/>
      <c r="F823" s="6"/>
      <c r="G823" s="6"/>
      <c r="H823" s="6"/>
    </row>
    <row r="824" spans="1:8" ht="12.75" customHeight="1">
      <c r="A824" s="6"/>
      <c r="D824" s="73"/>
      <c r="E824" s="73"/>
      <c r="F824" s="6"/>
      <c r="G824" s="6"/>
      <c r="H824" s="6"/>
    </row>
    <row r="825" spans="1:8" ht="12.75" customHeight="1">
      <c r="A825" s="6"/>
      <c r="D825" s="73"/>
      <c r="E825" s="73"/>
      <c r="F825" s="6"/>
      <c r="G825" s="6"/>
      <c r="H825" s="6"/>
    </row>
    <row r="826" spans="1:8" ht="12.75" customHeight="1">
      <c r="A826" s="6"/>
      <c r="D826" s="73"/>
      <c r="E826" s="73"/>
      <c r="F826" s="6"/>
      <c r="G826" s="6"/>
      <c r="H826" s="6"/>
    </row>
    <row r="827" spans="1:8" ht="12.75" customHeight="1">
      <c r="A827" s="6"/>
      <c r="D827" s="73"/>
      <c r="E827" s="73"/>
      <c r="F827" s="6"/>
      <c r="G827" s="6"/>
      <c r="H827" s="6"/>
    </row>
    <row r="828" spans="1:8" ht="12.75" customHeight="1">
      <c r="A828" s="6"/>
      <c r="D828" s="73"/>
      <c r="E828" s="73"/>
      <c r="F828" s="6"/>
      <c r="G828" s="6"/>
      <c r="H828" s="6"/>
    </row>
    <row r="829" spans="1:8" ht="12.75" customHeight="1">
      <c r="A829" s="6"/>
      <c r="D829" s="73"/>
      <c r="E829" s="73"/>
      <c r="F829" s="6"/>
      <c r="G829" s="6"/>
      <c r="H829" s="6"/>
    </row>
    <row r="830" spans="1:8" ht="12.75" customHeight="1">
      <c r="A830" s="6"/>
      <c r="D830" s="73"/>
      <c r="E830" s="73"/>
      <c r="F830" s="6"/>
      <c r="G830" s="6"/>
      <c r="H830" s="6"/>
    </row>
    <row r="831" spans="1:8" ht="12.75" customHeight="1">
      <c r="A831" s="6"/>
      <c r="D831" s="73"/>
      <c r="E831" s="73"/>
      <c r="F831" s="6"/>
      <c r="G831" s="6"/>
      <c r="H831" s="6"/>
    </row>
    <row r="832" spans="1:8" ht="12.75" customHeight="1">
      <c r="A832" s="6"/>
      <c r="D832" s="73"/>
      <c r="E832" s="73"/>
      <c r="F832" s="6"/>
      <c r="G832" s="6"/>
      <c r="H832" s="6"/>
    </row>
    <row r="833" spans="1:8" ht="12.75" customHeight="1">
      <c r="A833" s="6"/>
      <c r="D833" s="73"/>
      <c r="E833" s="73"/>
      <c r="F833" s="6"/>
      <c r="G833" s="6"/>
      <c r="H833" s="6"/>
    </row>
    <row r="834" spans="1:8" ht="12.75" customHeight="1">
      <c r="A834" s="6"/>
      <c r="D834" s="73"/>
      <c r="E834" s="73"/>
      <c r="F834" s="6"/>
      <c r="G834" s="6"/>
      <c r="H834" s="6"/>
    </row>
    <row r="835" spans="1:8" ht="12.75" customHeight="1">
      <c r="A835" s="6"/>
      <c r="D835" s="73"/>
      <c r="E835" s="73"/>
      <c r="F835" s="6"/>
      <c r="G835" s="6"/>
      <c r="H835" s="6"/>
    </row>
    <row r="836" spans="1:8" ht="12.75" customHeight="1">
      <c r="A836" s="6"/>
      <c r="D836" s="73"/>
      <c r="E836" s="73"/>
      <c r="F836" s="6"/>
      <c r="G836" s="6"/>
      <c r="H836" s="6"/>
    </row>
    <row r="837" spans="1:8" ht="12.75" customHeight="1">
      <c r="A837" s="6"/>
      <c r="D837" s="73"/>
      <c r="E837" s="73"/>
      <c r="F837" s="6"/>
      <c r="G837" s="6"/>
      <c r="H837" s="6"/>
    </row>
    <row r="838" spans="1:8" ht="12.75" customHeight="1">
      <c r="A838" s="6"/>
      <c r="D838" s="73"/>
      <c r="E838" s="73"/>
      <c r="F838" s="6"/>
      <c r="G838" s="6"/>
      <c r="H838" s="6"/>
    </row>
    <row r="839" spans="1:8" ht="12.75" customHeight="1">
      <c r="A839" s="6"/>
      <c r="D839" s="73"/>
      <c r="E839" s="73"/>
      <c r="F839" s="6"/>
      <c r="G839" s="6"/>
      <c r="H839" s="6"/>
    </row>
    <row r="840" spans="1:8" ht="12.75" customHeight="1">
      <c r="A840" s="6"/>
      <c r="D840" s="73"/>
      <c r="E840" s="73"/>
      <c r="F840" s="6"/>
      <c r="G840" s="6"/>
      <c r="H840" s="6"/>
    </row>
    <row r="841" spans="1:8" ht="12.75" customHeight="1">
      <c r="A841" s="6"/>
      <c r="D841" s="73"/>
      <c r="E841" s="73"/>
      <c r="F841" s="6"/>
      <c r="G841" s="6"/>
      <c r="H841" s="6"/>
    </row>
    <row r="842" spans="1:8" ht="12.75" customHeight="1">
      <c r="A842" s="6"/>
      <c r="D842" s="73"/>
      <c r="E842" s="73"/>
      <c r="F842" s="6"/>
      <c r="G842" s="6"/>
      <c r="H842" s="6"/>
    </row>
    <row r="843" spans="1:8" ht="12.75" customHeight="1">
      <c r="A843" s="6"/>
      <c r="D843" s="73"/>
      <c r="E843" s="73"/>
      <c r="F843" s="6"/>
      <c r="G843" s="6"/>
      <c r="H843" s="6"/>
    </row>
    <row r="844" spans="1:8" ht="12.75" customHeight="1">
      <c r="A844" s="6"/>
      <c r="D844" s="73"/>
      <c r="E844" s="73"/>
      <c r="F844" s="6"/>
      <c r="G844" s="6"/>
      <c r="H844" s="6"/>
    </row>
    <row r="845" spans="1:8" ht="12.75" customHeight="1">
      <c r="A845" s="6"/>
      <c r="D845" s="73"/>
      <c r="E845" s="73"/>
      <c r="F845" s="6"/>
      <c r="G845" s="6"/>
      <c r="H845" s="6"/>
    </row>
    <row r="846" spans="1:8" ht="12.75" customHeight="1">
      <c r="A846" s="6"/>
      <c r="D846" s="73"/>
      <c r="E846" s="73"/>
      <c r="F846" s="6"/>
      <c r="G846" s="6"/>
      <c r="H846" s="6"/>
    </row>
    <row r="847" spans="1:8" ht="12.75" customHeight="1">
      <c r="A847" s="6"/>
      <c r="D847" s="73"/>
      <c r="E847" s="73"/>
      <c r="F847" s="6"/>
      <c r="G847" s="6"/>
      <c r="H847" s="6"/>
    </row>
    <row r="848" spans="1:8" ht="12.75" customHeight="1">
      <c r="A848" s="6"/>
      <c r="D848" s="73"/>
      <c r="E848" s="73"/>
      <c r="F848" s="6"/>
      <c r="G848" s="6"/>
      <c r="H848" s="6"/>
    </row>
    <row r="849" spans="1:8" ht="12.75" customHeight="1">
      <c r="A849" s="6"/>
      <c r="D849" s="73"/>
      <c r="E849" s="73"/>
      <c r="F849" s="6"/>
      <c r="G849" s="6"/>
      <c r="H849" s="6"/>
    </row>
    <row r="850" spans="1:8" ht="12.75" customHeight="1">
      <c r="A850" s="6"/>
      <c r="D850" s="73"/>
      <c r="E850" s="73"/>
      <c r="F850" s="6"/>
      <c r="G850" s="6"/>
      <c r="H850" s="6"/>
    </row>
    <row r="851" spans="1:8" ht="12.75" customHeight="1">
      <c r="A851" s="6"/>
      <c r="D851" s="73"/>
      <c r="E851" s="73"/>
      <c r="F851" s="6"/>
      <c r="G851" s="6"/>
      <c r="H851" s="6"/>
    </row>
    <row r="852" spans="1:8" ht="12.75" customHeight="1">
      <c r="A852" s="6"/>
      <c r="D852" s="73"/>
      <c r="E852" s="73"/>
      <c r="F852" s="6"/>
      <c r="G852" s="6"/>
      <c r="H852" s="6"/>
    </row>
    <row r="853" spans="1:8" ht="12.75" customHeight="1">
      <c r="A853" s="6"/>
      <c r="D853" s="73"/>
      <c r="E853" s="73"/>
      <c r="F853" s="6"/>
      <c r="G853" s="6"/>
      <c r="H853" s="6"/>
    </row>
    <row r="854" spans="1:8" ht="12.75" customHeight="1">
      <c r="A854" s="6"/>
      <c r="D854" s="73"/>
      <c r="E854" s="73"/>
      <c r="F854" s="6"/>
      <c r="G854" s="6"/>
      <c r="H854" s="6"/>
    </row>
    <row r="855" spans="1:8" ht="12.75" customHeight="1">
      <c r="A855" s="6"/>
      <c r="D855" s="73"/>
      <c r="E855" s="73"/>
      <c r="F855" s="6"/>
      <c r="G855" s="6"/>
      <c r="H855" s="6"/>
    </row>
    <row r="856" spans="1:8" ht="12.75" customHeight="1">
      <c r="A856" s="6"/>
      <c r="D856" s="73"/>
      <c r="E856" s="73"/>
      <c r="F856" s="6"/>
      <c r="G856" s="6"/>
      <c r="H856" s="6"/>
    </row>
    <row r="857" spans="1:8" ht="12.75" customHeight="1">
      <c r="A857" s="6"/>
      <c r="D857" s="73"/>
      <c r="E857" s="73"/>
      <c r="F857" s="6"/>
      <c r="G857" s="6"/>
      <c r="H857" s="6"/>
    </row>
    <row r="858" spans="1:8" ht="12.75" customHeight="1">
      <c r="A858" s="6"/>
      <c r="D858" s="73"/>
      <c r="E858" s="73"/>
      <c r="F858" s="6"/>
      <c r="G858" s="6"/>
      <c r="H858" s="6"/>
    </row>
    <row r="859" spans="1:8" ht="12.75" customHeight="1">
      <c r="A859" s="6"/>
      <c r="D859" s="73"/>
      <c r="E859" s="73"/>
      <c r="F859" s="6"/>
      <c r="G859" s="6"/>
      <c r="H859" s="6"/>
    </row>
    <row r="860" spans="1:8" ht="12.75" customHeight="1">
      <c r="A860" s="6"/>
      <c r="D860" s="73"/>
      <c r="E860" s="73"/>
      <c r="F860" s="6"/>
      <c r="G860" s="6"/>
      <c r="H860" s="6"/>
    </row>
    <row r="861" spans="1:8" ht="12.75" customHeight="1">
      <c r="A861" s="6"/>
      <c r="D861" s="73"/>
      <c r="E861" s="73"/>
      <c r="F861" s="6"/>
      <c r="G861" s="6"/>
      <c r="H861" s="6"/>
    </row>
    <row r="862" spans="1:8" ht="12.75" customHeight="1">
      <c r="A862" s="6"/>
      <c r="D862" s="73"/>
      <c r="E862" s="73"/>
      <c r="F862" s="6"/>
      <c r="G862" s="6"/>
      <c r="H862" s="6"/>
    </row>
    <row r="863" spans="1:8" ht="12.75" customHeight="1">
      <c r="A863" s="6"/>
      <c r="D863" s="73"/>
      <c r="E863" s="73"/>
      <c r="F863" s="6"/>
      <c r="G863" s="6"/>
      <c r="H863" s="6"/>
    </row>
    <row r="864" spans="1:8" ht="12.75" customHeight="1">
      <c r="A864" s="6"/>
      <c r="D864" s="73"/>
      <c r="E864" s="73"/>
      <c r="F864" s="6"/>
      <c r="G864" s="6"/>
      <c r="H864" s="6"/>
    </row>
    <row r="865" spans="1:8" ht="12.75" customHeight="1">
      <c r="A865" s="6"/>
      <c r="D865" s="73"/>
      <c r="E865" s="73"/>
      <c r="F865" s="6"/>
      <c r="G865" s="6"/>
      <c r="H865" s="6"/>
    </row>
    <row r="866" spans="1:8" ht="12.75" customHeight="1">
      <c r="A866" s="6"/>
      <c r="D866" s="73"/>
      <c r="E866" s="73"/>
      <c r="F866" s="6"/>
      <c r="G866" s="6"/>
      <c r="H866" s="6"/>
    </row>
    <row r="867" spans="1:8" ht="12.75" customHeight="1">
      <c r="A867" s="6"/>
      <c r="D867" s="73"/>
      <c r="E867" s="73"/>
      <c r="F867" s="6"/>
      <c r="G867" s="6"/>
      <c r="H867" s="6"/>
    </row>
    <row r="868" spans="1:8" ht="12.75" customHeight="1">
      <c r="A868" s="6"/>
      <c r="D868" s="73"/>
      <c r="E868" s="73"/>
      <c r="F868" s="6"/>
      <c r="G868" s="6"/>
      <c r="H868" s="6"/>
    </row>
    <row r="869" spans="1:8" ht="12.75" customHeight="1">
      <c r="A869" s="6"/>
      <c r="D869" s="73"/>
      <c r="E869" s="73"/>
      <c r="F869" s="6"/>
      <c r="G869" s="6"/>
      <c r="H869" s="6"/>
    </row>
    <row r="870" spans="1:8" ht="12.75" customHeight="1">
      <c r="A870" s="6"/>
      <c r="D870" s="73"/>
      <c r="E870" s="73"/>
      <c r="F870" s="6"/>
      <c r="G870" s="6"/>
      <c r="H870" s="6"/>
    </row>
    <row r="871" spans="1:8" ht="12.75" customHeight="1">
      <c r="A871" s="6"/>
      <c r="D871" s="73"/>
      <c r="E871" s="73"/>
      <c r="F871" s="6"/>
      <c r="G871" s="6"/>
      <c r="H871" s="6"/>
    </row>
    <row r="872" spans="1:8" ht="12.75" customHeight="1">
      <c r="A872" s="6"/>
      <c r="D872" s="73"/>
      <c r="E872" s="73"/>
      <c r="F872" s="6"/>
      <c r="G872" s="6"/>
      <c r="H872" s="6"/>
    </row>
    <row r="873" spans="1:8" ht="12.75" customHeight="1">
      <c r="A873" s="6"/>
      <c r="D873" s="73"/>
      <c r="E873" s="73"/>
      <c r="F873" s="6"/>
      <c r="G873" s="6"/>
      <c r="H873" s="6"/>
    </row>
    <row r="874" spans="1:8" ht="12.75" customHeight="1">
      <c r="A874" s="6"/>
      <c r="D874" s="73"/>
      <c r="E874" s="73"/>
      <c r="F874" s="6"/>
      <c r="G874" s="6"/>
      <c r="H874" s="6"/>
    </row>
    <row r="875" spans="1:8" ht="12.75" customHeight="1">
      <c r="A875" s="6"/>
      <c r="D875" s="73"/>
      <c r="E875" s="73"/>
      <c r="F875" s="6"/>
      <c r="G875" s="6"/>
      <c r="H875" s="6"/>
    </row>
    <row r="876" spans="1:8" ht="12.75" customHeight="1">
      <c r="A876" s="6"/>
      <c r="D876" s="73"/>
      <c r="E876" s="73"/>
      <c r="F876" s="6"/>
      <c r="G876" s="6"/>
      <c r="H876" s="6"/>
    </row>
    <row r="877" spans="1:8" ht="12.75" customHeight="1">
      <c r="A877" s="6"/>
      <c r="D877" s="73"/>
      <c r="E877" s="73"/>
      <c r="F877" s="6"/>
      <c r="G877" s="6"/>
      <c r="H877" s="6"/>
    </row>
    <row r="878" spans="1:8" ht="12.75" customHeight="1">
      <c r="A878" s="6"/>
      <c r="D878" s="73"/>
      <c r="E878" s="73"/>
      <c r="F878" s="6"/>
      <c r="G878" s="6"/>
      <c r="H878" s="6"/>
    </row>
    <row r="879" spans="1:8" ht="12.75" customHeight="1">
      <c r="A879" s="6"/>
      <c r="D879" s="73"/>
      <c r="E879" s="73"/>
      <c r="F879" s="6"/>
      <c r="G879" s="6"/>
      <c r="H879" s="6"/>
    </row>
    <row r="880" spans="1:8" ht="12.75" customHeight="1">
      <c r="A880" s="6"/>
      <c r="D880" s="73"/>
      <c r="E880" s="73"/>
      <c r="F880" s="6"/>
      <c r="G880" s="6"/>
      <c r="H880" s="6"/>
    </row>
    <row r="881" spans="1:8" ht="12.75" customHeight="1">
      <c r="A881" s="6"/>
      <c r="D881" s="73"/>
      <c r="E881" s="73"/>
      <c r="F881" s="6"/>
      <c r="G881" s="6"/>
      <c r="H881" s="6"/>
    </row>
    <row r="882" spans="1:8" ht="12.75" customHeight="1">
      <c r="A882" s="6"/>
      <c r="D882" s="73"/>
      <c r="E882" s="73"/>
      <c r="F882" s="6"/>
      <c r="G882" s="6"/>
      <c r="H882" s="6"/>
    </row>
    <row r="883" spans="1:8" ht="12.75" customHeight="1">
      <c r="A883" s="6"/>
      <c r="D883" s="73"/>
      <c r="E883" s="73"/>
      <c r="F883" s="6"/>
      <c r="G883" s="6"/>
      <c r="H883" s="6"/>
    </row>
    <row r="884" spans="1:8" ht="12.75" customHeight="1">
      <c r="A884" s="6"/>
      <c r="D884" s="73"/>
      <c r="E884" s="73"/>
      <c r="F884" s="6"/>
      <c r="G884" s="6"/>
      <c r="H884" s="6"/>
    </row>
    <row r="885" spans="1:8" ht="12.75" customHeight="1">
      <c r="A885" s="6"/>
      <c r="D885" s="73"/>
      <c r="E885" s="73"/>
      <c r="F885" s="6"/>
      <c r="G885" s="6"/>
      <c r="H885" s="6"/>
    </row>
    <row r="886" spans="1:8" ht="12.75" customHeight="1">
      <c r="A886" s="6"/>
      <c r="D886" s="73"/>
      <c r="E886" s="73"/>
      <c r="F886" s="6"/>
      <c r="G886" s="6"/>
      <c r="H886" s="6"/>
    </row>
    <row r="887" spans="1:8" ht="12.75" customHeight="1">
      <c r="A887" s="6"/>
      <c r="D887" s="73"/>
      <c r="E887" s="73"/>
      <c r="F887" s="6"/>
      <c r="G887" s="6"/>
      <c r="H887" s="6"/>
    </row>
    <row r="888" spans="1:8" ht="12.75" customHeight="1">
      <c r="A888" s="6"/>
      <c r="D888" s="73"/>
      <c r="E888" s="73"/>
      <c r="F888" s="6"/>
      <c r="G888" s="6"/>
      <c r="H888" s="6"/>
    </row>
    <row r="889" spans="1:8" ht="12.75" customHeight="1">
      <c r="A889" s="6"/>
      <c r="D889" s="73"/>
      <c r="E889" s="73"/>
      <c r="F889" s="6"/>
      <c r="G889" s="6"/>
      <c r="H889" s="6"/>
    </row>
    <row r="890" spans="1:8" ht="12.75" customHeight="1">
      <c r="A890" s="6"/>
      <c r="D890" s="73"/>
      <c r="E890" s="73"/>
      <c r="F890" s="6"/>
      <c r="G890" s="6"/>
      <c r="H890" s="6"/>
    </row>
    <row r="891" spans="1:8" ht="12.75" customHeight="1">
      <c r="A891" s="6"/>
      <c r="D891" s="73"/>
      <c r="E891" s="73"/>
      <c r="F891" s="6"/>
      <c r="G891" s="6"/>
      <c r="H891" s="6"/>
    </row>
    <row r="892" spans="1:8" ht="12.75" customHeight="1">
      <c r="A892" s="6"/>
      <c r="D892" s="73"/>
      <c r="E892" s="73"/>
      <c r="F892" s="6"/>
      <c r="G892" s="6"/>
      <c r="H892" s="6"/>
    </row>
    <row r="893" spans="1:8" ht="12.75" customHeight="1">
      <c r="A893" s="6"/>
      <c r="D893" s="73"/>
      <c r="E893" s="73"/>
      <c r="F893" s="6"/>
      <c r="G893" s="6"/>
      <c r="H893" s="6"/>
    </row>
    <row r="894" spans="1:8" ht="12.75" customHeight="1">
      <c r="A894" s="6"/>
      <c r="D894" s="73"/>
      <c r="E894" s="73"/>
      <c r="F894" s="6"/>
      <c r="G894" s="6"/>
      <c r="H894" s="6"/>
    </row>
    <row r="895" spans="1:8" ht="12.75" customHeight="1">
      <c r="A895" s="6"/>
      <c r="D895" s="73"/>
      <c r="E895" s="73"/>
      <c r="F895" s="6"/>
      <c r="G895" s="6"/>
      <c r="H895" s="6"/>
    </row>
    <row r="896" spans="1:8" ht="12.75" customHeight="1">
      <c r="A896" s="6"/>
      <c r="D896" s="73"/>
      <c r="E896" s="73"/>
      <c r="F896" s="6"/>
      <c r="G896" s="6"/>
      <c r="H896" s="6"/>
    </row>
    <row r="897" spans="1:8" ht="12.75" customHeight="1">
      <c r="A897" s="6"/>
      <c r="D897" s="73"/>
      <c r="E897" s="73"/>
      <c r="F897" s="6"/>
      <c r="G897" s="6"/>
      <c r="H897" s="6"/>
    </row>
    <row r="898" spans="1:8" ht="12.75" customHeight="1">
      <c r="A898" s="6"/>
      <c r="D898" s="73"/>
      <c r="E898" s="73"/>
      <c r="F898" s="6"/>
      <c r="G898" s="6"/>
      <c r="H898" s="6"/>
    </row>
    <row r="899" spans="1:8" ht="12.75" customHeight="1">
      <c r="A899" s="6"/>
      <c r="D899" s="73"/>
      <c r="E899" s="73"/>
      <c r="F899" s="6"/>
      <c r="G899" s="6"/>
      <c r="H899" s="6"/>
    </row>
    <row r="900" spans="1:8" ht="12.75" customHeight="1">
      <c r="A900" s="6"/>
      <c r="D900" s="73"/>
      <c r="E900" s="73"/>
      <c r="F900" s="6"/>
      <c r="G900" s="6"/>
      <c r="H900" s="6"/>
    </row>
    <row r="901" spans="1:8" ht="12.75" customHeight="1">
      <c r="A901" s="6"/>
      <c r="D901" s="73"/>
      <c r="E901" s="73"/>
      <c r="F901" s="6"/>
      <c r="G901" s="6"/>
      <c r="H901" s="6"/>
    </row>
    <row r="902" spans="1:8" ht="12.75" customHeight="1">
      <c r="A902" s="6"/>
      <c r="D902" s="73"/>
      <c r="E902" s="73"/>
      <c r="F902" s="6"/>
      <c r="G902" s="6"/>
      <c r="H902" s="6"/>
    </row>
    <row r="903" spans="1:8" ht="12.75" customHeight="1">
      <c r="A903" s="6"/>
      <c r="D903" s="73"/>
      <c r="E903" s="73"/>
      <c r="F903" s="6"/>
      <c r="G903" s="6"/>
      <c r="H903" s="6"/>
    </row>
    <row r="904" spans="1:8" ht="12.75" customHeight="1">
      <c r="A904" s="6"/>
      <c r="D904" s="73"/>
      <c r="E904" s="73"/>
      <c r="F904" s="6"/>
      <c r="G904" s="6"/>
      <c r="H904" s="6"/>
    </row>
    <row r="905" spans="1:8" ht="12.75" customHeight="1">
      <c r="A905" s="6"/>
      <c r="D905" s="73"/>
      <c r="E905" s="73"/>
      <c r="F905" s="6"/>
      <c r="G905" s="6"/>
      <c r="H905" s="6"/>
    </row>
    <row r="906" spans="1:8" ht="12.75" customHeight="1">
      <c r="A906" s="6"/>
      <c r="D906" s="73"/>
      <c r="E906" s="73"/>
      <c r="F906" s="6"/>
      <c r="G906" s="6"/>
      <c r="H906" s="6"/>
    </row>
    <row r="907" spans="1:8" ht="12.75" customHeight="1">
      <c r="A907" s="6"/>
      <c r="D907" s="73"/>
      <c r="E907" s="73"/>
      <c r="F907" s="6"/>
      <c r="G907" s="6"/>
      <c r="H907" s="6"/>
    </row>
    <row r="908" spans="1:8" ht="12.75" customHeight="1">
      <c r="A908" s="6"/>
      <c r="D908" s="73"/>
      <c r="E908" s="73"/>
      <c r="F908" s="6"/>
      <c r="G908" s="6"/>
      <c r="H908" s="6"/>
    </row>
    <row r="909" spans="1:8" ht="12.75" customHeight="1">
      <c r="A909" s="6"/>
      <c r="D909" s="73"/>
      <c r="E909" s="73"/>
      <c r="F909" s="6"/>
      <c r="G909" s="6"/>
      <c r="H909" s="6"/>
    </row>
    <row r="910" spans="1:8" ht="12.75" customHeight="1">
      <c r="A910" s="6"/>
      <c r="D910" s="73"/>
      <c r="E910" s="73"/>
      <c r="F910" s="6"/>
      <c r="G910" s="6"/>
      <c r="H910" s="6"/>
    </row>
    <row r="911" spans="1:8" ht="12.75" customHeight="1">
      <c r="A911" s="6"/>
      <c r="D911" s="73"/>
      <c r="E911" s="73"/>
      <c r="F911" s="6"/>
      <c r="G911" s="6"/>
      <c r="H911" s="6"/>
    </row>
    <row r="912" spans="1:8" ht="12.75" customHeight="1">
      <c r="A912" s="6"/>
      <c r="D912" s="73"/>
      <c r="E912" s="73"/>
      <c r="F912" s="6"/>
      <c r="G912" s="6"/>
      <c r="H912" s="6"/>
    </row>
    <row r="913" spans="1:8" ht="12.75" customHeight="1">
      <c r="A913" s="6"/>
      <c r="D913" s="73"/>
      <c r="E913" s="73"/>
      <c r="F913" s="6"/>
      <c r="G913" s="6"/>
      <c r="H913" s="6"/>
    </row>
    <row r="914" spans="1:8" ht="12.75" customHeight="1">
      <c r="A914" s="6"/>
      <c r="D914" s="73"/>
      <c r="E914" s="73"/>
      <c r="F914" s="6"/>
      <c r="G914" s="6"/>
      <c r="H914" s="6"/>
    </row>
    <row r="915" spans="1:8" ht="12.75" customHeight="1">
      <c r="A915" s="6"/>
      <c r="D915" s="73"/>
      <c r="E915" s="73"/>
      <c r="F915" s="6"/>
      <c r="G915" s="6"/>
      <c r="H915" s="6"/>
    </row>
    <row r="916" spans="1:8" ht="12.75" customHeight="1">
      <c r="A916" s="6"/>
      <c r="D916" s="73"/>
      <c r="E916" s="73"/>
      <c r="F916" s="6"/>
      <c r="G916" s="6"/>
      <c r="H916" s="6"/>
    </row>
    <row r="917" spans="1:8" ht="12.75" customHeight="1">
      <c r="A917" s="6"/>
      <c r="D917" s="73"/>
      <c r="E917" s="73"/>
      <c r="F917" s="6"/>
      <c r="G917" s="6"/>
      <c r="H917" s="6"/>
    </row>
    <row r="918" spans="1:8" ht="12.75" customHeight="1">
      <c r="A918" s="6"/>
      <c r="D918" s="73"/>
      <c r="E918" s="73"/>
      <c r="F918" s="6"/>
      <c r="G918" s="6"/>
      <c r="H918" s="6"/>
    </row>
    <row r="919" spans="1:8" ht="12.75" customHeight="1">
      <c r="A919" s="6"/>
      <c r="D919" s="73"/>
      <c r="E919" s="73"/>
      <c r="F919" s="6"/>
      <c r="G919" s="6"/>
      <c r="H919" s="6"/>
    </row>
    <row r="920" spans="1:8" ht="12.75" customHeight="1">
      <c r="A920" s="6"/>
      <c r="D920" s="73"/>
      <c r="E920" s="73"/>
      <c r="F920" s="6"/>
      <c r="G920" s="6"/>
      <c r="H920" s="6"/>
    </row>
    <row r="921" spans="1:8" ht="12.75" customHeight="1">
      <c r="A921" s="6"/>
      <c r="D921" s="73"/>
      <c r="E921" s="73"/>
      <c r="F921" s="6"/>
      <c r="G921" s="6"/>
      <c r="H921" s="6"/>
    </row>
    <row r="922" spans="1:8" ht="12.75" customHeight="1">
      <c r="A922" s="6"/>
      <c r="D922" s="73"/>
      <c r="E922" s="73"/>
      <c r="F922" s="6"/>
      <c r="G922" s="6"/>
      <c r="H922" s="6"/>
    </row>
    <row r="923" spans="1:8" ht="12.75" customHeight="1">
      <c r="A923" s="6"/>
      <c r="D923" s="73"/>
      <c r="E923" s="73"/>
      <c r="F923" s="6"/>
      <c r="G923" s="6"/>
      <c r="H923" s="6"/>
    </row>
    <row r="924" spans="1:8" ht="12.75" customHeight="1">
      <c r="A924" s="6"/>
      <c r="D924" s="73"/>
      <c r="E924" s="73"/>
      <c r="F924" s="6"/>
      <c r="G924" s="6"/>
      <c r="H924" s="6"/>
    </row>
    <row r="925" spans="1:8" ht="12.75" customHeight="1">
      <c r="A925" s="6"/>
      <c r="D925" s="73"/>
      <c r="E925" s="73"/>
      <c r="F925" s="6"/>
      <c r="G925" s="6"/>
      <c r="H925" s="6"/>
    </row>
    <row r="926" spans="1:8" ht="12.75" customHeight="1">
      <c r="A926" s="6"/>
      <c r="D926" s="73"/>
      <c r="E926" s="73"/>
      <c r="F926" s="6"/>
      <c r="G926" s="6"/>
      <c r="H926" s="6"/>
    </row>
    <row r="927" spans="1:8" ht="12.75" customHeight="1">
      <c r="A927" s="6"/>
      <c r="D927" s="73"/>
      <c r="E927" s="73"/>
      <c r="F927" s="6"/>
      <c r="G927" s="6"/>
      <c r="H927" s="6"/>
    </row>
    <row r="928" spans="1:8" ht="12.75" customHeight="1">
      <c r="A928" s="6"/>
      <c r="D928" s="73"/>
      <c r="E928" s="73"/>
      <c r="F928" s="6"/>
      <c r="G928" s="6"/>
      <c r="H928" s="6"/>
    </row>
    <row r="929" spans="1:8" ht="12.75" customHeight="1">
      <c r="A929" s="6"/>
      <c r="D929" s="73"/>
      <c r="E929" s="73"/>
      <c r="F929" s="6"/>
      <c r="G929" s="6"/>
      <c r="H929" s="6"/>
    </row>
    <row r="930" spans="1:8" ht="12.75" customHeight="1">
      <c r="A930" s="6"/>
      <c r="D930" s="73"/>
      <c r="E930" s="73"/>
      <c r="F930" s="6"/>
      <c r="G930" s="6"/>
      <c r="H930" s="6"/>
    </row>
    <row r="931" spans="1:8" ht="12.75" customHeight="1">
      <c r="A931" s="6"/>
      <c r="D931" s="73"/>
      <c r="E931" s="73"/>
      <c r="F931" s="6"/>
      <c r="G931" s="6"/>
      <c r="H931" s="6"/>
    </row>
    <row r="932" spans="1:8" ht="12.75" customHeight="1">
      <c r="A932" s="6"/>
      <c r="D932" s="73"/>
      <c r="E932" s="73"/>
      <c r="F932" s="6"/>
      <c r="G932" s="6"/>
      <c r="H932" s="6"/>
    </row>
    <row r="933" spans="1:8" ht="12.75" customHeight="1">
      <c r="A933" s="6"/>
      <c r="D933" s="73"/>
      <c r="E933" s="73"/>
      <c r="F933" s="6"/>
      <c r="G933" s="6"/>
      <c r="H933" s="6"/>
    </row>
    <row r="934" spans="1:8" ht="12.75" customHeight="1">
      <c r="A934" s="6"/>
      <c r="D934" s="73"/>
      <c r="E934" s="73"/>
      <c r="F934" s="6"/>
      <c r="G934" s="6"/>
      <c r="H934" s="6"/>
    </row>
    <row r="935" spans="1:8" ht="12.75" customHeight="1">
      <c r="A935" s="6"/>
      <c r="D935" s="73"/>
      <c r="E935" s="73"/>
      <c r="F935" s="6"/>
      <c r="G935" s="6"/>
      <c r="H935" s="6"/>
    </row>
    <row r="936" spans="1:8" ht="12.75" customHeight="1">
      <c r="A936" s="6"/>
      <c r="D936" s="73"/>
      <c r="E936" s="73"/>
      <c r="F936" s="6"/>
      <c r="G936" s="6"/>
      <c r="H936" s="6"/>
    </row>
    <row r="937" spans="1:8" ht="12.75" customHeight="1">
      <c r="A937" s="6"/>
      <c r="D937" s="73"/>
      <c r="E937" s="73"/>
      <c r="F937" s="6"/>
      <c r="G937" s="6"/>
      <c r="H937" s="6"/>
    </row>
    <row r="938" spans="1:8" ht="12.75" customHeight="1">
      <c r="A938" s="6"/>
      <c r="D938" s="73"/>
      <c r="E938" s="73"/>
      <c r="F938" s="6"/>
      <c r="G938" s="6"/>
      <c r="H938" s="6"/>
    </row>
    <row r="939" spans="1:8" ht="12.75" customHeight="1">
      <c r="A939" s="6"/>
      <c r="D939" s="73"/>
      <c r="E939" s="73"/>
      <c r="F939" s="6"/>
      <c r="G939" s="6"/>
      <c r="H939" s="6"/>
    </row>
    <row r="940" spans="1:8" ht="12.75" customHeight="1">
      <c r="A940" s="6"/>
      <c r="D940" s="73"/>
      <c r="E940" s="73"/>
      <c r="F940" s="6"/>
      <c r="G940" s="6"/>
      <c r="H940" s="6"/>
    </row>
    <row r="941" spans="1:8" ht="12.75" customHeight="1">
      <c r="A941" s="6"/>
      <c r="D941" s="73"/>
      <c r="E941" s="73"/>
      <c r="F941" s="6"/>
      <c r="G941" s="6"/>
      <c r="H941" s="6"/>
    </row>
    <row r="942" spans="1:8" ht="12.75" customHeight="1">
      <c r="A942" s="6"/>
      <c r="D942" s="73"/>
      <c r="E942" s="73"/>
      <c r="F942" s="6"/>
      <c r="G942" s="6"/>
      <c r="H942" s="6"/>
    </row>
    <row r="943" spans="1:8" ht="12.75" customHeight="1">
      <c r="A943" s="6"/>
      <c r="D943" s="73"/>
      <c r="E943" s="73"/>
      <c r="F943" s="6"/>
      <c r="G943" s="6"/>
      <c r="H943" s="6"/>
    </row>
    <row r="944" spans="1:8" ht="12.75" customHeight="1">
      <c r="A944" s="6"/>
      <c r="D944" s="73"/>
      <c r="E944" s="73"/>
      <c r="F944" s="6"/>
      <c r="G944" s="6"/>
      <c r="H944" s="6"/>
    </row>
    <row r="945" spans="1:8" ht="12.75" customHeight="1">
      <c r="A945" s="6"/>
      <c r="D945" s="73"/>
      <c r="E945" s="73"/>
      <c r="F945" s="6"/>
      <c r="G945" s="6"/>
      <c r="H945" s="6"/>
    </row>
    <row r="946" spans="1:8" ht="12.75" customHeight="1">
      <c r="A946" s="6"/>
      <c r="D946" s="73"/>
      <c r="E946" s="73"/>
      <c r="F946" s="6"/>
      <c r="G946" s="6"/>
      <c r="H946" s="6"/>
    </row>
    <row r="947" spans="1:8" ht="12.75" customHeight="1">
      <c r="A947" s="6"/>
      <c r="D947" s="73"/>
      <c r="E947" s="73"/>
      <c r="F947" s="6"/>
      <c r="G947" s="6"/>
      <c r="H947" s="6"/>
    </row>
    <row r="948" spans="1:8" ht="12.75" customHeight="1">
      <c r="A948" s="6"/>
      <c r="D948" s="73"/>
      <c r="E948" s="73"/>
      <c r="F948" s="6"/>
      <c r="G948" s="6"/>
      <c r="H948" s="6"/>
    </row>
    <row r="949" spans="1:8" ht="12.75" customHeight="1">
      <c r="A949" s="6"/>
      <c r="D949" s="73"/>
      <c r="E949" s="73"/>
      <c r="F949" s="6"/>
      <c r="G949" s="6"/>
      <c r="H949" s="6"/>
    </row>
    <row r="950" spans="1:8" ht="12.75" customHeight="1">
      <c r="A950" s="6"/>
      <c r="D950" s="73"/>
      <c r="E950" s="73"/>
      <c r="F950" s="6"/>
      <c r="G950" s="6"/>
      <c r="H950" s="6"/>
    </row>
    <row r="951" spans="1:8" ht="12.75" customHeight="1">
      <c r="A951" s="6"/>
      <c r="D951" s="73"/>
      <c r="E951" s="73"/>
      <c r="F951" s="6"/>
      <c r="G951" s="6"/>
      <c r="H951" s="6"/>
    </row>
    <row r="952" spans="1:8" ht="12.75" customHeight="1">
      <c r="A952" s="6"/>
      <c r="D952" s="73"/>
      <c r="E952" s="73"/>
      <c r="F952" s="6"/>
      <c r="G952" s="6"/>
      <c r="H952" s="6"/>
    </row>
    <row r="953" spans="1:8" ht="12.75" customHeight="1">
      <c r="A953" s="6"/>
      <c r="D953" s="73"/>
      <c r="E953" s="73"/>
      <c r="F953" s="6"/>
      <c r="G953" s="6"/>
      <c r="H953" s="6"/>
    </row>
    <row r="954" spans="1:8" ht="12.75" customHeight="1">
      <c r="A954" s="6"/>
      <c r="D954" s="73"/>
      <c r="E954" s="73"/>
      <c r="F954" s="6"/>
      <c r="G954" s="6"/>
      <c r="H954" s="6"/>
    </row>
    <row r="955" spans="1:8" ht="12.75" customHeight="1">
      <c r="A955" s="6"/>
      <c r="D955" s="73"/>
      <c r="E955" s="73"/>
      <c r="F955" s="6"/>
      <c r="G955" s="6"/>
      <c r="H955" s="6"/>
    </row>
    <row r="956" spans="1:8" ht="12.75" customHeight="1">
      <c r="A956" s="6"/>
      <c r="D956" s="73"/>
      <c r="E956" s="73"/>
      <c r="F956" s="6"/>
      <c r="G956" s="6"/>
      <c r="H956" s="6"/>
    </row>
    <row r="957" spans="1:8" ht="12.75" customHeight="1">
      <c r="A957" s="6"/>
      <c r="D957" s="73"/>
      <c r="E957" s="73"/>
      <c r="F957" s="6"/>
      <c r="G957" s="6"/>
      <c r="H957" s="6"/>
    </row>
    <row r="958" spans="1:8" ht="12.75" customHeight="1">
      <c r="A958" s="6"/>
      <c r="D958" s="73"/>
      <c r="E958" s="73"/>
      <c r="F958" s="6"/>
      <c r="G958" s="6"/>
      <c r="H958" s="6"/>
    </row>
    <row r="959" spans="1:8" ht="12.75" customHeight="1">
      <c r="A959" s="6"/>
      <c r="D959" s="73"/>
      <c r="E959" s="73"/>
      <c r="F959" s="6"/>
      <c r="G959" s="6"/>
      <c r="H959" s="6"/>
    </row>
    <row r="960" spans="1:8" ht="12.75" customHeight="1">
      <c r="A960" s="6"/>
      <c r="D960" s="73"/>
      <c r="E960" s="73"/>
      <c r="F960" s="6"/>
      <c r="G960" s="6"/>
      <c r="H960" s="6"/>
    </row>
    <row r="961" spans="1:8" ht="12.75" customHeight="1">
      <c r="A961" s="6"/>
      <c r="D961" s="73"/>
      <c r="E961" s="73"/>
      <c r="F961" s="6"/>
      <c r="G961" s="6"/>
      <c r="H961" s="6"/>
    </row>
    <row r="962" spans="1:8" ht="12.75" customHeight="1">
      <c r="A962" s="6"/>
      <c r="D962" s="73"/>
      <c r="E962" s="73"/>
      <c r="F962" s="6"/>
      <c r="G962" s="6"/>
      <c r="H962" s="6"/>
    </row>
    <row r="963" spans="1:8" ht="12.75" customHeight="1">
      <c r="A963" s="6"/>
      <c r="D963" s="73"/>
      <c r="E963" s="73"/>
      <c r="F963" s="6"/>
      <c r="G963" s="6"/>
      <c r="H963" s="6"/>
    </row>
    <row r="964" spans="1:8" ht="12.75" customHeight="1">
      <c r="A964" s="6"/>
      <c r="D964" s="73"/>
      <c r="E964" s="73"/>
      <c r="F964" s="6"/>
      <c r="G964" s="6"/>
      <c r="H964" s="6"/>
    </row>
    <row r="965" spans="1:8" ht="12.75" customHeight="1">
      <c r="A965" s="6"/>
      <c r="D965" s="73"/>
      <c r="E965" s="73"/>
      <c r="F965" s="6"/>
      <c r="G965" s="6"/>
      <c r="H965" s="6"/>
    </row>
    <row r="966" spans="1:8" ht="12.75" customHeight="1">
      <c r="A966" s="6"/>
      <c r="D966" s="73"/>
      <c r="E966" s="73"/>
      <c r="F966" s="6"/>
      <c r="G966" s="6"/>
      <c r="H966" s="6"/>
    </row>
    <row r="967" spans="1:8" ht="12.75" customHeight="1">
      <c r="A967" s="6"/>
      <c r="D967" s="73"/>
      <c r="E967" s="73"/>
      <c r="F967" s="6"/>
      <c r="G967" s="6"/>
      <c r="H967" s="6"/>
    </row>
    <row r="968" spans="1:8" ht="12.75" customHeight="1">
      <c r="A968" s="6"/>
      <c r="D968" s="73"/>
      <c r="E968" s="73"/>
      <c r="F968" s="6"/>
      <c r="G968" s="6"/>
      <c r="H968" s="6"/>
    </row>
    <row r="969" spans="1:8" ht="12.75" customHeight="1">
      <c r="A969" s="6"/>
      <c r="D969" s="73"/>
      <c r="E969" s="73"/>
      <c r="F969" s="6"/>
      <c r="G969" s="6"/>
      <c r="H969" s="6"/>
    </row>
    <row r="970" spans="1:8" ht="12.75" customHeight="1">
      <c r="A970" s="6"/>
      <c r="D970" s="73"/>
      <c r="E970" s="73"/>
      <c r="F970" s="6"/>
      <c r="G970" s="6"/>
      <c r="H970" s="6"/>
    </row>
    <row r="971" spans="1:8" ht="12.75" customHeight="1">
      <c r="A971" s="6"/>
      <c r="D971" s="73"/>
      <c r="E971" s="73"/>
      <c r="F971" s="6"/>
      <c r="G971" s="6"/>
      <c r="H971" s="6"/>
    </row>
    <row r="972" spans="1:8" ht="12.75" customHeight="1">
      <c r="A972" s="6"/>
      <c r="D972" s="73"/>
      <c r="E972" s="73"/>
      <c r="F972" s="6"/>
      <c r="G972" s="6"/>
      <c r="H972" s="6"/>
    </row>
    <row r="973" spans="1:8" ht="12.75" customHeight="1">
      <c r="A973" s="6"/>
      <c r="D973" s="73"/>
      <c r="E973" s="73"/>
      <c r="F973" s="6"/>
      <c r="G973" s="6"/>
      <c r="H973" s="6"/>
    </row>
    <row r="974" spans="1:8" ht="12.75" customHeight="1">
      <c r="A974" s="6"/>
      <c r="D974" s="73"/>
      <c r="E974" s="73"/>
      <c r="F974" s="6"/>
      <c r="G974" s="6"/>
      <c r="H974" s="6"/>
    </row>
    <row r="975" spans="1:8" ht="12.75" customHeight="1">
      <c r="A975" s="6"/>
      <c r="D975" s="73"/>
      <c r="E975" s="73"/>
      <c r="F975" s="6"/>
      <c r="G975" s="6"/>
      <c r="H975" s="6"/>
    </row>
    <row r="976" spans="1:8" ht="12.75" customHeight="1">
      <c r="A976" s="6"/>
      <c r="D976" s="73"/>
      <c r="E976" s="73"/>
      <c r="F976" s="6"/>
      <c r="G976" s="6"/>
      <c r="H976" s="6"/>
    </row>
    <row r="977" spans="1:8" ht="12.75" customHeight="1">
      <c r="A977" s="6"/>
      <c r="D977" s="73"/>
      <c r="E977" s="73"/>
      <c r="F977" s="6"/>
      <c r="G977" s="6"/>
      <c r="H977" s="6"/>
    </row>
    <row r="978" spans="1:8" ht="12.75" customHeight="1">
      <c r="A978" s="6"/>
      <c r="D978" s="73"/>
      <c r="E978" s="73"/>
      <c r="F978" s="6"/>
      <c r="G978" s="6"/>
      <c r="H978" s="6"/>
    </row>
    <row r="979" spans="1:8" ht="12.75" customHeight="1">
      <c r="A979" s="6"/>
      <c r="D979" s="73"/>
      <c r="E979" s="73"/>
      <c r="F979" s="6"/>
      <c r="G979" s="6"/>
      <c r="H979" s="6"/>
    </row>
    <row r="980" spans="1:8" ht="12.75" customHeight="1">
      <c r="A980" s="6"/>
      <c r="D980" s="73"/>
      <c r="E980" s="73"/>
      <c r="F980" s="6"/>
      <c r="G980" s="6"/>
      <c r="H980" s="6"/>
    </row>
    <row r="981" spans="1:8" ht="12.75" customHeight="1">
      <c r="A981" s="6"/>
      <c r="D981" s="73"/>
      <c r="E981" s="73"/>
      <c r="F981" s="6"/>
      <c r="G981" s="6"/>
      <c r="H981" s="6"/>
    </row>
    <row r="982" spans="1:8" ht="12.75" customHeight="1">
      <c r="A982" s="6"/>
      <c r="D982" s="73"/>
      <c r="E982" s="73"/>
      <c r="F982" s="6"/>
      <c r="G982" s="6"/>
      <c r="H982" s="6"/>
    </row>
    <row r="983" spans="1:8" ht="12.75" customHeight="1">
      <c r="A983" s="6"/>
      <c r="D983" s="73"/>
      <c r="E983" s="73"/>
      <c r="F983" s="6"/>
      <c r="G983" s="6"/>
      <c r="H983" s="6"/>
    </row>
    <row r="984" spans="1:8" ht="12.75" customHeight="1">
      <c r="A984" s="6"/>
      <c r="D984" s="73"/>
      <c r="E984" s="73"/>
      <c r="F984" s="6"/>
      <c r="G984" s="6"/>
      <c r="H984" s="6"/>
    </row>
    <row r="985" spans="1:8" ht="12.75" customHeight="1">
      <c r="A985" s="6"/>
      <c r="D985" s="73"/>
      <c r="E985" s="73"/>
      <c r="F985" s="6"/>
      <c r="G985" s="6"/>
      <c r="H985" s="6"/>
    </row>
    <row r="986" spans="1:8" ht="12.75" customHeight="1">
      <c r="A986" s="6"/>
      <c r="D986" s="73"/>
      <c r="E986" s="73"/>
      <c r="F986" s="6"/>
      <c r="G986" s="6"/>
      <c r="H986" s="6"/>
    </row>
    <row r="987" spans="1:8" ht="12.75" customHeight="1">
      <c r="A987" s="6"/>
      <c r="D987" s="73"/>
      <c r="E987" s="73"/>
      <c r="F987" s="6"/>
      <c r="G987" s="6"/>
      <c r="H987" s="6"/>
    </row>
    <row r="988" spans="1:8" ht="12.75" customHeight="1">
      <c r="A988" s="6"/>
      <c r="D988" s="73"/>
      <c r="E988" s="73"/>
      <c r="F988" s="6"/>
      <c r="G988" s="6"/>
      <c r="H988" s="6"/>
    </row>
    <row r="989" spans="1:8" ht="12.75" customHeight="1">
      <c r="A989" s="6"/>
      <c r="D989" s="73"/>
      <c r="E989" s="73"/>
      <c r="F989" s="6"/>
      <c r="G989" s="6"/>
      <c r="H989" s="6"/>
    </row>
    <row r="990" spans="1:8" ht="12.75" customHeight="1">
      <c r="A990" s="6"/>
      <c r="D990" s="73"/>
      <c r="E990" s="73"/>
      <c r="F990" s="6"/>
      <c r="G990" s="6"/>
      <c r="H990" s="6"/>
    </row>
    <row r="991" spans="1:8" ht="12.75" customHeight="1">
      <c r="A991" s="6"/>
      <c r="D991" s="73"/>
      <c r="E991" s="73"/>
      <c r="F991" s="6"/>
      <c r="G991" s="6"/>
      <c r="H991" s="6"/>
    </row>
    <row r="992" spans="1:8" ht="12.75" customHeight="1">
      <c r="A992" s="6"/>
      <c r="D992" s="73"/>
      <c r="E992" s="73"/>
      <c r="F992" s="6"/>
      <c r="G992" s="6"/>
      <c r="H992" s="6"/>
    </row>
    <row r="993" spans="1:8" ht="12.75" customHeight="1">
      <c r="A993" s="6"/>
      <c r="D993" s="73"/>
      <c r="E993" s="73"/>
      <c r="F993" s="6"/>
      <c r="G993" s="6"/>
      <c r="H993" s="6"/>
    </row>
    <row r="994" spans="1:8" ht="12.75" customHeight="1">
      <c r="A994" s="6"/>
      <c r="D994" s="73"/>
      <c r="E994" s="73"/>
      <c r="F994" s="6"/>
      <c r="G994" s="6"/>
      <c r="H994" s="6"/>
    </row>
    <row r="995" spans="1:8" ht="12.75" customHeight="1">
      <c r="A995" s="6"/>
      <c r="D995" s="73"/>
      <c r="E995" s="73"/>
      <c r="F995" s="6"/>
      <c r="G995" s="6"/>
      <c r="H995" s="6"/>
    </row>
    <row r="996" spans="1:8" ht="12.75" customHeight="1">
      <c r="A996" s="6"/>
      <c r="D996" s="73"/>
      <c r="E996" s="73"/>
      <c r="F996" s="6"/>
      <c r="G996" s="6"/>
      <c r="H996" s="6"/>
    </row>
    <row r="997" spans="1:8" ht="12.75" customHeight="1">
      <c r="A997" s="6"/>
      <c r="D997" s="73"/>
      <c r="E997" s="73"/>
      <c r="F997" s="6"/>
      <c r="G997" s="6"/>
      <c r="H997" s="6"/>
    </row>
    <row r="998" spans="1:8" ht="12.75" customHeight="1">
      <c r="A998" s="6"/>
      <c r="D998" s="73"/>
      <c r="E998" s="73"/>
      <c r="F998" s="6"/>
      <c r="G998" s="6"/>
      <c r="H998" s="6"/>
    </row>
    <row r="999" spans="1:8" ht="12.75" customHeight="1">
      <c r="A999" s="6"/>
      <c r="D999" s="73"/>
      <c r="E999" s="73"/>
      <c r="F999" s="6"/>
      <c r="G999" s="6"/>
      <c r="H999" s="6"/>
    </row>
    <row r="1000" spans="1:8" ht="12.75" customHeight="1">
      <c r="A1000" s="6"/>
      <c r="D1000" s="73"/>
      <c r="E1000" s="73"/>
      <c r="F1000" s="6"/>
      <c r="G1000" s="6"/>
      <c r="H1000" s="6"/>
    </row>
  </sheetData>
  <pageMargins left="0.75" right="0.75" top="1" bottom="1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1D30BB3586984695821B23947CF2F7" ma:contentTypeVersion="8" ma:contentTypeDescription="Create a new document." ma:contentTypeScope="" ma:versionID="5c4ad5ce5787d944295e793575bca13d">
  <xsd:schema xmlns:xsd="http://www.w3.org/2001/XMLSchema" xmlns:xs="http://www.w3.org/2001/XMLSchema" xmlns:p="http://schemas.microsoft.com/office/2006/metadata/properties" xmlns:ns2="aeb8e08d-082a-4663-90ad-1c90fec4c958" targetNamespace="http://schemas.microsoft.com/office/2006/metadata/properties" ma:root="true" ma:fieldsID="4165fad377ddb4a629954f3d21b5b7f4" ns2:_="">
    <xsd:import namespace="aeb8e08d-082a-4663-90ad-1c90fec4c9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b8e08d-082a-4663-90ad-1c90fec4c9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C7B670-933A-4E19-93A2-FCD0430BB5B7}"/>
</file>

<file path=customXml/itemProps2.xml><?xml version="1.0" encoding="utf-8"?>
<ds:datastoreItem xmlns:ds="http://schemas.openxmlformats.org/officeDocument/2006/customXml" ds:itemID="{7448D2F2-6B51-41D6-B881-C7A6A86598D9}"/>
</file>

<file path=customXml/itemProps3.xml><?xml version="1.0" encoding="utf-8"?>
<ds:datastoreItem xmlns:ds="http://schemas.openxmlformats.org/officeDocument/2006/customXml" ds:itemID="{BEADEE44-E09A-4E3D-AE5E-9865B38433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Agronomy</dc:creator>
  <cp:keywords/>
  <dc:description/>
  <cp:lastModifiedBy>Sarah Frye</cp:lastModifiedBy>
  <cp:revision/>
  <dcterms:created xsi:type="dcterms:W3CDTF">1999-03-04T20:14:08Z</dcterms:created>
  <dcterms:modified xsi:type="dcterms:W3CDTF">2023-03-22T17:32:07Z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0x0101009F1D30BB3586984695821B23947CF2F7</vt:lpwstr>
  </property>
</Properties>
</file>